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POFES documentos\APOFES - EXCEL\RELATÓRIO GERENCIAL MENSAL\2023\3 MARÇO\"/>
    </mc:Choice>
  </mc:AlternateContent>
  <xr:revisionPtr revIDLastSave="0" documentId="13_ncr:1_{E6A3BED7-5A83-496D-9318-FD9419B5DEB0}" xr6:coauthVersionLast="36" xr6:coauthVersionMax="36" xr10:uidLastSave="{00000000-0000-0000-0000-000000000000}"/>
  <bookViews>
    <workbookView xWindow="480" yWindow="345" windowWidth="18195" windowHeight="10560" xr2:uid="{00000000-000D-0000-FFFF-FFFF00000000}"/>
  </bookViews>
  <sheets>
    <sheet name="relatório gerencial" sheetId="1" r:id="rId1"/>
    <sheet name="resumo do relat. gerencial" sheetId="3" r:id="rId2"/>
    <sheet name="previsão receitas e despesas" sheetId="8" r:id="rId3"/>
    <sheet name="nº de sócios" sheetId="7" r:id="rId4"/>
  </sheets>
  <calcPr calcId="162913"/>
</workbook>
</file>

<file path=xl/calcChain.xml><?xml version="1.0" encoding="utf-8"?>
<calcChain xmlns="http://schemas.openxmlformats.org/spreadsheetml/2006/main">
  <c r="I6" i="3" l="1"/>
  <c r="N6" i="7" l="1"/>
  <c r="N3" i="7"/>
  <c r="M6" i="7"/>
  <c r="H8" i="8"/>
  <c r="H5" i="8"/>
  <c r="N7" i="3"/>
  <c r="N6" i="3"/>
  <c r="N5" i="3"/>
  <c r="N4" i="3"/>
  <c r="C34" i="1"/>
  <c r="C16" i="1"/>
  <c r="C35" i="1" s="1"/>
  <c r="B34" i="1"/>
  <c r="B16" i="1"/>
  <c r="B35" i="1" s="1"/>
  <c r="L6" i="7" l="1"/>
  <c r="F8" i="8"/>
  <c r="D8" i="8"/>
  <c r="F5" i="8"/>
  <c r="D5" i="8"/>
  <c r="J6" i="7" l="1"/>
  <c r="I6" i="7"/>
  <c r="H6" i="7"/>
  <c r="G6" i="7"/>
  <c r="F6" i="7"/>
  <c r="E6" i="7"/>
  <c r="D6" i="7"/>
  <c r="C6" i="7"/>
  <c r="B6" i="7"/>
  <c r="H6" i="3"/>
  <c r="E6" i="3"/>
  <c r="C6" i="3"/>
  <c r="B6" i="3"/>
  <c r="K6" i="7" l="1"/>
  <c r="K6" i="3"/>
</calcChain>
</file>

<file path=xl/sharedStrings.xml><?xml version="1.0" encoding="utf-8"?>
<sst xmlns="http://schemas.openxmlformats.org/spreadsheetml/2006/main" count="95" uniqueCount="68">
  <si>
    <t>Pró-labore de seguro de vida</t>
  </si>
  <si>
    <t>Brindes</t>
  </si>
  <si>
    <t>Benefícios</t>
  </si>
  <si>
    <t>Serviços profissionais</t>
  </si>
  <si>
    <t>Receita- sócio efetivo</t>
  </si>
  <si>
    <t>Receita- sócio usuário</t>
  </si>
  <si>
    <t>Receita- sócio clube de tiro</t>
  </si>
  <si>
    <t xml:space="preserve">Pessoal e encargos sociais </t>
  </si>
  <si>
    <t>RECEITAS ARRECADADAS (A)</t>
  </si>
  <si>
    <t>DESPESAS EXECUTADAS (B)</t>
  </si>
  <si>
    <t>Despesas bancárias</t>
  </si>
  <si>
    <t>Despesas com manutenção- sede campestre</t>
  </si>
  <si>
    <t>Impostos, taxas e contribuições</t>
  </si>
  <si>
    <t>"SALDO" RESULTADO FINANCEIRO (A-B)</t>
  </si>
  <si>
    <t>Despesas gerais</t>
  </si>
  <si>
    <t>Despesas administrativas</t>
  </si>
  <si>
    <t>%</t>
  </si>
  <si>
    <t>RECEITAS</t>
  </si>
  <si>
    <t>DESPESAS</t>
  </si>
  <si>
    <t>Unimed 5%</t>
  </si>
  <si>
    <t>SÓCIOS</t>
  </si>
  <si>
    <t>Sócios servidores</t>
  </si>
  <si>
    <t>Pensionistas</t>
  </si>
  <si>
    <t>Sócios usuários</t>
  </si>
  <si>
    <t>TOTAL</t>
  </si>
  <si>
    <t>RELATÓRIO GERENCIAL FINANCEIRO</t>
  </si>
  <si>
    <r>
      <t>TOTAL DE RECEITAS</t>
    </r>
    <r>
      <rPr>
        <sz val="12"/>
        <color theme="1"/>
        <rFont val="Calibri"/>
        <family val="2"/>
        <scheme val="minor"/>
      </rPr>
      <t xml:space="preserve"> (A)</t>
    </r>
  </si>
  <si>
    <r>
      <t xml:space="preserve">TOTAL DE DESPESAS </t>
    </r>
    <r>
      <rPr>
        <sz val="12"/>
        <color theme="1"/>
        <rFont val="Calibri"/>
        <family val="2"/>
        <scheme val="minor"/>
      </rPr>
      <t>(B)</t>
    </r>
  </si>
  <si>
    <r>
      <t xml:space="preserve">SALDO </t>
    </r>
    <r>
      <rPr>
        <sz val="13"/>
        <rFont val="Calibri"/>
        <family val="2"/>
        <scheme val="minor"/>
      </rPr>
      <t>(A-B)</t>
    </r>
  </si>
  <si>
    <t xml:space="preserve">DADOS RESUMIDOS </t>
  </si>
  <si>
    <t>INADIMPLÊNCIA DE ASSOCIADOS</t>
  </si>
  <si>
    <t>Obra 2º piso- sede administrativa</t>
  </si>
  <si>
    <t>Prestação de serviços (pedreiro)</t>
  </si>
  <si>
    <t>Crédito de poupança olímpica</t>
  </si>
  <si>
    <t>Despesas com manutenção- sede adm.</t>
  </si>
  <si>
    <t>JANEIRO</t>
  </si>
  <si>
    <t>RESULTADO ORÇAMENTÁRIO 2023</t>
  </si>
  <si>
    <t xml:space="preserve">RECEITAS </t>
  </si>
  <si>
    <t xml:space="preserve">TODAS AS DESPESAS </t>
  </si>
  <si>
    <t>PREVISTO</t>
  </si>
  <si>
    <t>REALIZADO</t>
  </si>
  <si>
    <t>EXECUTADO</t>
  </si>
  <si>
    <t>TODAS AS RECEITAS</t>
  </si>
  <si>
    <t>Doação p/ XV JOIDS</t>
  </si>
  <si>
    <t>Moto- rifa</t>
  </si>
  <si>
    <t>Unimed PR 1,5%- ASPFPR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</si>
  <si>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</si>
  <si>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</si>
  <si>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</si>
  <si>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</si>
  <si>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</si>
  <si>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</si>
  <si>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</si>
  <si>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</si>
  <si>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</si>
  <si>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-</t>
  </si>
  <si>
    <t xml:space="preserve"> </t>
  </si>
  <si>
    <t>FEVEREIRO</t>
  </si>
  <si>
    <t>PREVISÃO MENSAL</t>
  </si>
  <si>
    <t>Doação p/ APOFES</t>
  </si>
  <si>
    <t>Despesas com manutenção- sede Vitória</t>
  </si>
  <si>
    <t xml:space="preserve">XV JOIDS- NATAL/RN </t>
  </si>
  <si>
    <t>Patrocínio p/ associado</t>
  </si>
  <si>
    <t>EXECUTADAS- MARÇO</t>
  </si>
  <si>
    <t>ACUMULADAS- ABRIL A MARÇO</t>
  </si>
  <si>
    <t>ARRECADADAS- MARÇO</t>
  </si>
  <si>
    <t>MARÇO</t>
  </si>
  <si>
    <t>Outras receitas (alugueis)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</si>
</sst>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&quot;* #,##0.00_);_(&quot;R$&quot;* \(#,##0.00\);_(&quot;R$&quot;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757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4" fontId="0" fillId="0" borderId="0" xfId="0" applyNumberFormat="1" applyBorder="1"/>
    <xf numFmtId="0" fontId="1" fillId="3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3" xfId="0" applyFont="1" applyFill="1" applyBorder="1"/>
    <xf numFmtId="0" fontId="7" fillId="3" borderId="5" xfId="0" applyFont="1" applyFill="1" applyBorder="1"/>
    <xf numFmtId="44" fontId="5" fillId="0" borderId="3" xfId="0" applyNumberFormat="1" applyFont="1" applyBorder="1"/>
    <xf numFmtId="0" fontId="9" fillId="2" borderId="6" xfId="0" applyNumberFormat="1" applyFont="1" applyFill="1" applyBorder="1" applyAlignment="1">
      <alignment horizontal="left"/>
    </xf>
    <xf numFmtId="0" fontId="7" fillId="11" borderId="4" xfId="0" applyFont="1" applyFill="1" applyBorder="1"/>
    <xf numFmtId="44" fontId="4" fillId="0" borderId="1" xfId="3" applyFont="1" applyBorder="1"/>
    <xf numFmtId="44" fontId="4" fillId="0" borderId="1" xfId="3" applyFont="1" applyFill="1" applyBorder="1"/>
    <xf numFmtId="10" fontId="0" fillId="0" borderId="0" xfId="4" applyNumberFormat="1" applyFont="1"/>
    <xf numFmtId="0" fontId="12" fillId="3" borderId="0" xfId="0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0" xfId="0" applyFont="1" applyFill="1" applyBorder="1"/>
    <xf numFmtId="44" fontId="12" fillId="3" borderId="1" xfId="0" applyNumberFormat="1" applyFont="1" applyFill="1" applyBorder="1"/>
    <xf numFmtId="44" fontId="12" fillId="3" borderId="0" xfId="0" applyNumberFormat="1" applyFont="1" applyFill="1" applyBorder="1" applyAlignment="1">
      <alignment vertical="center"/>
    </xf>
    <xf numFmtId="44" fontId="12" fillId="3" borderId="0" xfId="0" applyNumberFormat="1" applyFont="1" applyFill="1" applyBorder="1"/>
    <xf numFmtId="0" fontId="0" fillId="0" borderId="0" xfId="0" applyFill="1" applyBorder="1"/>
    <xf numFmtId="44" fontId="0" fillId="0" borderId="1" xfId="5" applyNumberFormat="1" applyFont="1" applyFill="1" applyBorder="1"/>
    <xf numFmtId="44" fontId="0" fillId="0" borderId="1" xfId="0" applyNumberFormat="1" applyFill="1" applyBorder="1"/>
    <xf numFmtId="44" fontId="0" fillId="0" borderId="0" xfId="0" applyNumberFormat="1" applyFill="1" applyBorder="1"/>
    <xf numFmtId="10" fontId="0" fillId="0" borderId="1" xfId="0" applyNumberFormat="1" applyFill="1" applyBorder="1"/>
    <xf numFmtId="10" fontId="0" fillId="0" borderId="1" xfId="4" applyNumberFormat="1" applyFont="1" applyFill="1" applyBorder="1"/>
    <xf numFmtId="44" fontId="15" fillId="2" borderId="10" xfId="0" applyNumberFormat="1" applyFont="1" applyFill="1" applyBorder="1" applyAlignment="1">
      <alignment horizontal="center"/>
    </xf>
    <xf numFmtId="44" fontId="8" fillId="3" borderId="11" xfId="0" applyNumberFormat="1" applyFont="1" applyFill="1" applyBorder="1" applyAlignment="1"/>
    <xf numFmtId="44" fontId="8" fillId="11" borderId="0" xfId="0" applyNumberFormat="1" applyFont="1" applyFill="1" applyBorder="1" applyAlignment="1">
      <alignment horizontal="center"/>
    </xf>
    <xf numFmtId="44" fontId="9" fillId="2" borderId="9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7" borderId="10" xfId="0" applyNumberFormat="1" applyFill="1" applyBorder="1" applyAlignment="1">
      <alignment horizontal="center"/>
    </xf>
    <xf numFmtId="0" fontId="4" fillId="0" borderId="4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7" borderId="2" xfId="0" applyNumberFormat="1" applyFill="1" applyBorder="1" applyAlignment="1">
      <alignment horizontal="center"/>
    </xf>
    <xf numFmtId="44" fontId="5" fillId="0" borderId="1" xfId="0" applyNumberFormat="1" applyFont="1" applyBorder="1"/>
    <xf numFmtId="0" fontId="0" fillId="0" borderId="0" xfId="0" applyFont="1"/>
    <xf numFmtId="0" fontId="17" fillId="4" borderId="6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8" fillId="5" borderId="7" xfId="0" applyFont="1" applyFill="1" applyBorder="1"/>
    <xf numFmtId="44" fontId="0" fillId="5" borderId="12" xfId="0" applyNumberFormat="1" applyFont="1" applyFill="1" applyBorder="1" applyAlignment="1">
      <alignment horizontal="center"/>
    </xf>
    <xf numFmtId="10" fontId="0" fillId="5" borderId="8" xfId="0" applyNumberFormat="1" applyFont="1" applyFill="1" applyBorder="1" applyAlignment="1">
      <alignment horizontal="center"/>
    </xf>
    <xf numFmtId="0" fontId="18" fillId="6" borderId="4" xfId="0" applyFont="1" applyFill="1" applyBorder="1"/>
    <xf numFmtId="44" fontId="0" fillId="6" borderId="0" xfId="0" applyNumberFormat="1" applyFont="1" applyFill="1" applyBorder="1" applyAlignment="1">
      <alignment horizontal="center"/>
    </xf>
    <xf numFmtId="10" fontId="0" fillId="6" borderId="1" xfId="0" applyNumberFormat="1" applyFont="1" applyFill="1" applyBorder="1" applyAlignment="1">
      <alignment horizontal="center"/>
    </xf>
    <xf numFmtId="0" fontId="0" fillId="12" borderId="4" xfId="0" applyFont="1" applyFill="1" applyBorder="1"/>
    <xf numFmtId="44" fontId="18" fillId="12" borderId="0" xfId="0" applyNumberFormat="1" applyFont="1" applyFill="1" applyBorder="1" applyAlignment="1">
      <alignment horizontal="center"/>
    </xf>
    <xf numFmtId="44" fontId="16" fillId="12" borderId="0" xfId="0" applyNumberFormat="1" applyFont="1" applyFill="1" applyBorder="1" applyAlignment="1">
      <alignment horizontal="center"/>
    </xf>
    <xf numFmtId="10" fontId="18" fillId="12" borderId="1" xfId="0" applyNumberFormat="1" applyFont="1" applyFill="1" applyBorder="1" applyAlignment="1">
      <alignment horizontal="center"/>
    </xf>
    <xf numFmtId="0" fontId="0" fillId="2" borderId="5" xfId="0" applyFont="1" applyFill="1" applyBorder="1"/>
    <xf numFmtId="44" fontId="0" fillId="2" borderId="11" xfId="0" applyNumberFormat="1" applyFont="1" applyFill="1" applyBorder="1"/>
    <xf numFmtId="10" fontId="18" fillId="2" borderId="2" xfId="0" applyNumberFormat="1" applyFont="1" applyFill="1" applyBorder="1" applyAlignment="1">
      <alignment horizontal="center"/>
    </xf>
    <xf numFmtId="0" fontId="0" fillId="0" borderId="0" xfId="0" applyFont="1" applyBorder="1"/>
    <xf numFmtId="44" fontId="8" fillId="3" borderId="2" xfId="0" applyNumberFormat="1" applyFont="1" applyFill="1" applyBorder="1" applyAlignment="1"/>
    <xf numFmtId="44" fontId="8" fillId="11" borderId="1" xfId="0" applyNumberFormat="1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44" fontId="2" fillId="10" borderId="7" xfId="0" applyNumberFormat="1" applyFont="1" applyFill="1" applyBorder="1" applyAlignment="1">
      <alignment horizontal="center"/>
    </xf>
    <xf numFmtId="44" fontId="2" fillId="10" borderId="4" xfId="0" applyNumberFormat="1" applyFont="1" applyFill="1" applyBorder="1" applyAlignment="1">
      <alignment horizontal="center"/>
    </xf>
    <xf numFmtId="44" fontId="2" fillId="10" borderId="0" xfId="0" applyNumberFormat="1" applyFont="1" applyFill="1" applyBorder="1" applyAlignment="1">
      <alignment horizontal="center"/>
    </xf>
    <xf numFmtId="44" fontId="2" fillId="10" borderId="8" xfId="0" applyNumberFormat="1" applyFont="1" applyFill="1" applyBorder="1" applyAlignment="1">
      <alignment horizontal="center"/>
    </xf>
    <xf numFmtId="44" fontId="2" fillId="10" borderId="1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44" fontId="14" fillId="8" borderId="0" xfId="0" applyNumberFormat="1" applyFont="1" applyFill="1" applyBorder="1" applyAlignment="1">
      <alignment horizontal="center"/>
    </xf>
    <xf numFmtId="44" fontId="14" fillId="8" borderId="1" xfId="0" applyNumberFormat="1" applyFont="1" applyFill="1" applyBorder="1" applyAlignment="1">
      <alignment horizontal="center"/>
    </xf>
  </cellXfs>
  <cellStyles count="6">
    <cellStyle name="Moeda" xfId="3" builtinId="4"/>
    <cellStyle name="Moeda 2" xfId="2" xr:uid="{00000000-0005-0000-0000-000001000000}"/>
    <cellStyle name="Normal" xfId="0" builtinId="0"/>
    <cellStyle name="Normal 2" xfId="1" xr:uid="{00000000-0005-0000-0000-000003000000}"/>
    <cellStyle name="Porcentagem" xfId="4" builtinId="5"/>
    <cellStyle name="Vírgula" xfId="5" builtinId="3"/>
  </cellStyles>
  <dxfs count="0"/>
  <tableStyles count="0" defaultTableStyle="TableStyleMedium2" defaultPivotStyle="PivotStyleLight16"/>
  <colors>
    <mruColors>
      <color rgb="FFE77575"/>
      <color rgb="FFF87156"/>
      <color rgb="FFF26A5C"/>
      <color rgb="FFF25C5C"/>
      <color rgb="FF339966"/>
      <color rgb="FFFA4514"/>
      <color rgb="FF00CC00"/>
      <color rgb="FF66FF66"/>
      <color rgb="FF686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workbookViewId="0">
      <selection activeCell="A56" sqref="A56"/>
    </sheetView>
  </sheetViews>
  <sheetFormatPr defaultRowHeight="15" x14ac:dyDescent="0.25"/>
  <cols>
    <col min="1" max="1" width="44.5703125" bestFit="1" customWidth="1"/>
    <col min="2" max="2" width="27.85546875" bestFit="1" customWidth="1"/>
    <col min="3" max="3" width="33.5703125" style="1" customWidth="1"/>
  </cols>
  <sheetData>
    <row r="1" spans="1:3" x14ac:dyDescent="0.25">
      <c r="A1" s="2"/>
      <c r="B1" s="3"/>
      <c r="C1" s="3"/>
    </row>
    <row r="2" spans="1:3" s="1" customFormat="1" ht="30.75" customHeight="1" x14ac:dyDescent="0.3">
      <c r="A2" s="70" t="s">
        <v>25</v>
      </c>
      <c r="B2" s="71"/>
      <c r="C2" s="72"/>
    </row>
    <row r="3" spans="1:3" ht="15.75" customHeight="1" x14ac:dyDescent="0.25">
      <c r="A3" s="74" t="s">
        <v>17</v>
      </c>
      <c r="B3" s="75" t="s">
        <v>65</v>
      </c>
      <c r="C3" s="73" t="s">
        <v>64</v>
      </c>
    </row>
    <row r="4" spans="1:3" ht="15" customHeight="1" x14ac:dyDescent="0.25">
      <c r="A4" s="74"/>
      <c r="B4" s="75"/>
      <c r="C4" s="73"/>
    </row>
    <row r="5" spans="1:3" ht="15.75" x14ac:dyDescent="0.25">
      <c r="A5" s="12" t="s">
        <v>4</v>
      </c>
      <c r="B5" s="18">
        <v>47019.95</v>
      </c>
      <c r="C5" s="18">
        <v>543118.41999999993</v>
      </c>
    </row>
    <row r="6" spans="1:3" ht="15.75" x14ac:dyDescent="0.25">
      <c r="A6" s="12" t="s">
        <v>5</v>
      </c>
      <c r="B6" s="18">
        <v>3352.63</v>
      </c>
      <c r="C6" s="18">
        <v>39183.469999999994</v>
      </c>
    </row>
    <row r="7" spans="1:3" ht="15.75" x14ac:dyDescent="0.25">
      <c r="A7" s="12" t="s">
        <v>6</v>
      </c>
      <c r="B7" s="18">
        <v>750</v>
      </c>
      <c r="C7" s="18">
        <v>36000</v>
      </c>
    </row>
    <row r="8" spans="1:3" s="1" customFormat="1" ht="15.75" x14ac:dyDescent="0.25">
      <c r="A8" s="12" t="s">
        <v>0</v>
      </c>
      <c r="B8" s="18">
        <v>1430</v>
      </c>
      <c r="C8" s="18">
        <v>15750.36</v>
      </c>
    </row>
    <row r="9" spans="1:3" s="1" customFormat="1" ht="15.75" x14ac:dyDescent="0.25">
      <c r="A9" s="13" t="s">
        <v>19</v>
      </c>
      <c r="B9" s="18">
        <v>23210.63</v>
      </c>
      <c r="C9" s="18">
        <v>284388.88</v>
      </c>
    </row>
    <row r="10" spans="1:3" ht="15.75" x14ac:dyDescent="0.25">
      <c r="A10" s="13" t="s">
        <v>67</v>
      </c>
      <c r="B10" s="18">
        <v>1696</v>
      </c>
      <c r="C10" s="18">
        <v>38587.379999999997</v>
      </c>
    </row>
    <row r="11" spans="1:3" s="1" customFormat="1" ht="15.75" x14ac:dyDescent="0.25">
      <c r="A11" s="12" t="s">
        <v>1</v>
      </c>
      <c r="B11" s="18">
        <v>1232.5</v>
      </c>
      <c r="C11" s="18">
        <v>14291.44</v>
      </c>
    </row>
    <row r="12" spans="1:3" s="1" customFormat="1" ht="15.75" x14ac:dyDescent="0.25">
      <c r="A12" s="13" t="s">
        <v>43</v>
      </c>
      <c r="B12" s="18"/>
      <c r="C12" s="18">
        <v>207000</v>
      </c>
    </row>
    <row r="13" spans="1:3" s="1" customFormat="1" ht="15.75" x14ac:dyDescent="0.25">
      <c r="A13" s="13" t="s">
        <v>59</v>
      </c>
      <c r="B13" s="18">
        <v>2000</v>
      </c>
      <c r="C13" s="18">
        <v>2000</v>
      </c>
    </row>
    <row r="14" spans="1:3" s="1" customFormat="1" ht="15.75" x14ac:dyDescent="0.25">
      <c r="A14" s="13" t="s">
        <v>44</v>
      </c>
      <c r="B14" s="18"/>
      <c r="C14" s="18">
        <v>16890</v>
      </c>
    </row>
    <row r="15" spans="1:3" ht="15.75" customHeight="1" x14ac:dyDescent="0.25">
      <c r="A15" s="13" t="s">
        <v>33</v>
      </c>
      <c r="B15" s="19"/>
      <c r="C15" s="19">
        <v>87914.099999999991</v>
      </c>
    </row>
    <row r="16" spans="1:3" ht="15.75" customHeight="1" x14ac:dyDescent="0.3">
      <c r="A16" s="14" t="s">
        <v>26</v>
      </c>
      <c r="B16" s="35">
        <f>SUM(B5:B15)</f>
        <v>80691.709999999992</v>
      </c>
      <c r="C16" s="68">
        <f>SUM(C5:C15)</f>
        <v>1285124.0499999998</v>
      </c>
    </row>
    <row r="17" spans="1:3" ht="15.75" customHeight="1" x14ac:dyDescent="0.25">
      <c r="A17" s="76" t="s">
        <v>18</v>
      </c>
      <c r="B17" s="78" t="s">
        <v>63</v>
      </c>
      <c r="C17" s="79" t="s">
        <v>64</v>
      </c>
    </row>
    <row r="18" spans="1:3" ht="15" customHeight="1" x14ac:dyDescent="0.25">
      <c r="A18" s="77"/>
      <c r="B18" s="78"/>
      <c r="C18" s="80"/>
    </row>
    <row r="19" spans="1:3" ht="15.75" x14ac:dyDescent="0.25">
      <c r="A19" s="12" t="s">
        <v>7</v>
      </c>
      <c r="B19" s="15">
        <v>23144.48</v>
      </c>
      <c r="C19" s="49">
        <v>299165.95999999996</v>
      </c>
    </row>
    <row r="20" spans="1:3" ht="15.75" x14ac:dyDescent="0.25">
      <c r="A20" s="12" t="s">
        <v>2</v>
      </c>
      <c r="B20" s="15">
        <v>2464</v>
      </c>
      <c r="C20" s="49">
        <v>31515.999999999996</v>
      </c>
    </row>
    <row r="21" spans="1:3" s="1" customFormat="1" ht="15.75" x14ac:dyDescent="0.25">
      <c r="A21" s="13" t="s">
        <v>15</v>
      </c>
      <c r="B21" s="15">
        <v>3958.55</v>
      </c>
      <c r="C21" s="49">
        <v>53160.520000000004</v>
      </c>
    </row>
    <row r="22" spans="1:3" ht="15.75" x14ac:dyDescent="0.25">
      <c r="A22" s="12" t="s">
        <v>10</v>
      </c>
      <c r="B22" s="15">
        <v>976.52</v>
      </c>
      <c r="C22" s="49">
        <v>12091</v>
      </c>
    </row>
    <row r="23" spans="1:3" s="1" customFormat="1" ht="15.75" x14ac:dyDescent="0.25">
      <c r="A23" s="12" t="s">
        <v>11</v>
      </c>
      <c r="B23" s="15">
        <v>9223.84</v>
      </c>
      <c r="C23" s="49">
        <v>47852.350000000006</v>
      </c>
    </row>
    <row r="24" spans="1:3" ht="15.75" x14ac:dyDescent="0.25">
      <c r="A24" s="12" t="s">
        <v>34</v>
      </c>
      <c r="B24" s="15">
        <v>2491.71</v>
      </c>
      <c r="C24" s="49">
        <v>17907.07</v>
      </c>
    </row>
    <row r="25" spans="1:3" s="1" customFormat="1" ht="15.75" x14ac:dyDescent="0.25">
      <c r="A25" s="12" t="s">
        <v>60</v>
      </c>
      <c r="B25" s="15">
        <v>924</v>
      </c>
      <c r="C25" s="49">
        <v>924</v>
      </c>
    </row>
    <row r="26" spans="1:3" ht="15.75" x14ac:dyDescent="0.25">
      <c r="A26" s="12" t="s">
        <v>31</v>
      </c>
      <c r="B26" s="15"/>
      <c r="C26" s="49">
        <v>34930.310000000005</v>
      </c>
    </row>
    <row r="27" spans="1:3" s="1" customFormat="1" ht="15.75" x14ac:dyDescent="0.25">
      <c r="A27" s="12" t="s">
        <v>32</v>
      </c>
      <c r="B27" s="15"/>
      <c r="C27" s="49">
        <v>24000</v>
      </c>
    </row>
    <row r="28" spans="1:3" s="1" customFormat="1" ht="15.75" x14ac:dyDescent="0.25">
      <c r="A28" s="12" t="s">
        <v>3</v>
      </c>
      <c r="B28" s="15">
        <v>11396.53</v>
      </c>
      <c r="C28" s="49">
        <v>134854.1</v>
      </c>
    </row>
    <row r="29" spans="1:3" ht="15.75" x14ac:dyDescent="0.25">
      <c r="A29" s="12" t="s">
        <v>12</v>
      </c>
      <c r="B29" s="15">
        <v>1923.46</v>
      </c>
      <c r="C29" s="49">
        <v>11170.079999999998</v>
      </c>
    </row>
    <row r="30" spans="1:3" ht="15.75" x14ac:dyDescent="0.25">
      <c r="A30" s="12" t="s">
        <v>45</v>
      </c>
      <c r="B30" s="15"/>
      <c r="C30" s="49">
        <v>41659.79</v>
      </c>
    </row>
    <row r="31" spans="1:3" ht="15.75" x14ac:dyDescent="0.25">
      <c r="A31" s="12" t="s">
        <v>61</v>
      </c>
      <c r="B31" s="15">
        <v>8061.64</v>
      </c>
      <c r="C31" s="49">
        <v>489036.41</v>
      </c>
    </row>
    <row r="32" spans="1:3" ht="15.75" x14ac:dyDescent="0.25">
      <c r="A32" s="12" t="s">
        <v>62</v>
      </c>
      <c r="B32" s="15">
        <v>3500</v>
      </c>
      <c r="C32" s="49">
        <v>3500</v>
      </c>
    </row>
    <row r="33" spans="1:3" ht="15.75" x14ac:dyDescent="0.25">
      <c r="A33" s="12" t="s">
        <v>14</v>
      </c>
      <c r="B33" s="15">
        <v>3853.54</v>
      </c>
      <c r="C33" s="49">
        <v>198102</v>
      </c>
    </row>
    <row r="34" spans="1:3" ht="17.25" x14ac:dyDescent="0.3">
      <c r="A34" s="17" t="s">
        <v>27</v>
      </c>
      <c r="B34" s="36">
        <f>SUM(B19:B33)</f>
        <v>71918.26999999999</v>
      </c>
      <c r="C34" s="69">
        <f>SUM(C19:C33)</f>
        <v>1399869.5899999999</v>
      </c>
    </row>
    <row r="35" spans="1:3" ht="17.25" x14ac:dyDescent="0.3">
      <c r="A35" s="16" t="s">
        <v>28</v>
      </c>
      <c r="B35" s="37">
        <f>B16-B34</f>
        <v>8773.4400000000023</v>
      </c>
      <c r="C35" s="34">
        <f>C16-C34</f>
        <v>-114745.54000000004</v>
      </c>
    </row>
    <row r="36" spans="1:3" x14ac:dyDescent="0.25">
      <c r="B36" s="7"/>
      <c r="C36" s="7"/>
    </row>
  </sheetData>
  <mergeCells count="7">
    <mergeCell ref="A2:C2"/>
    <mergeCell ref="C3:C4"/>
    <mergeCell ref="A3:A4"/>
    <mergeCell ref="B3:B4"/>
    <mergeCell ref="A17:A18"/>
    <mergeCell ref="B17:B18"/>
    <mergeCell ref="C17:C18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"/>
  <sheetViews>
    <sheetView workbookViewId="0">
      <selection activeCell="A47" sqref="A47"/>
    </sheetView>
  </sheetViews>
  <sheetFormatPr defaultRowHeight="15" x14ac:dyDescent="0.25"/>
  <cols>
    <col min="1" max="1" width="36.140625" style="50" customWidth="1"/>
    <col min="2" max="4" width="14.7109375" style="50" bestFit="1" customWidth="1"/>
    <col min="5" max="10" width="15.85546875" style="50" bestFit="1" customWidth="1"/>
    <col min="11" max="12" width="14.7109375" style="50" bestFit="1" customWidth="1"/>
    <col min="13" max="13" width="14.7109375" style="50" customWidth="1"/>
    <col min="14" max="14" width="8.42578125" style="50" bestFit="1" customWidth="1"/>
    <col min="15" max="15" width="10.5703125" customWidth="1"/>
  </cols>
  <sheetData>
    <row r="1" spans="1:15" s="1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5" s="1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5" x14ac:dyDescent="0.25">
      <c r="A3" s="51" t="s">
        <v>29</v>
      </c>
      <c r="B3" s="52" t="s">
        <v>46</v>
      </c>
      <c r="C3" s="52" t="s">
        <v>47</v>
      </c>
      <c r="D3" s="52" t="s">
        <v>48</v>
      </c>
      <c r="E3" s="52" t="s">
        <v>49</v>
      </c>
      <c r="F3" s="52" t="s">
        <v>50</v>
      </c>
      <c r="G3" s="52" t="s">
        <v>51</v>
      </c>
      <c r="H3" s="52" t="s">
        <v>52</v>
      </c>
      <c r="I3" s="52" t="s">
        <v>53</v>
      </c>
      <c r="J3" s="52" t="s">
        <v>54</v>
      </c>
      <c r="K3" s="52" t="s">
        <v>35</v>
      </c>
      <c r="L3" s="52" t="s">
        <v>57</v>
      </c>
      <c r="M3" s="52" t="s">
        <v>66</v>
      </c>
      <c r="N3" s="53" t="s">
        <v>16</v>
      </c>
    </row>
    <row r="4" spans="1:15" x14ac:dyDescent="0.25">
      <c r="A4" s="54" t="s">
        <v>8</v>
      </c>
      <c r="B4" s="55">
        <v>75541.25</v>
      </c>
      <c r="C4" s="55">
        <v>70719.259999999995</v>
      </c>
      <c r="D4" s="55">
        <v>83607.95</v>
      </c>
      <c r="E4" s="55">
        <v>84437.67</v>
      </c>
      <c r="F4" s="55">
        <v>102271.35999999999</v>
      </c>
      <c r="G4" s="55">
        <v>112099.54999999999</v>
      </c>
      <c r="H4" s="55">
        <v>107977.11</v>
      </c>
      <c r="I4" s="55">
        <v>304315.99</v>
      </c>
      <c r="J4" s="55">
        <v>97435.28</v>
      </c>
      <c r="K4" s="55">
        <v>90362.249999999985</v>
      </c>
      <c r="L4" s="55">
        <v>82098.09</v>
      </c>
      <c r="M4" s="55">
        <v>80691.709999999992</v>
      </c>
      <c r="N4" s="56">
        <f>(M4-L4)/L4</f>
        <v>-1.7130483790792267E-2</v>
      </c>
      <c r="O4" s="20"/>
    </row>
    <row r="5" spans="1:15" x14ac:dyDescent="0.25">
      <c r="A5" s="57" t="s">
        <v>9</v>
      </c>
      <c r="B5" s="58">
        <v>64641.950000000004</v>
      </c>
      <c r="C5" s="58">
        <v>65962.17</v>
      </c>
      <c r="D5" s="58">
        <v>87232.51</v>
      </c>
      <c r="E5" s="58">
        <v>198521.82</v>
      </c>
      <c r="F5" s="58">
        <v>105325.58</v>
      </c>
      <c r="G5" s="58">
        <v>104617.73</v>
      </c>
      <c r="H5" s="58">
        <v>246319.88999999998</v>
      </c>
      <c r="I5" s="58">
        <v>209345.73</v>
      </c>
      <c r="J5" s="58">
        <v>142689.12</v>
      </c>
      <c r="K5" s="58">
        <v>55569.98000000001</v>
      </c>
      <c r="L5" s="58">
        <v>61499.44</v>
      </c>
      <c r="M5" s="58">
        <v>71918.26999999999</v>
      </c>
      <c r="N5" s="59">
        <f>(M5-L5)/L5</f>
        <v>0.1694134125448945</v>
      </c>
    </row>
    <row r="6" spans="1:15" x14ac:dyDescent="0.25">
      <c r="A6" s="60" t="s">
        <v>13</v>
      </c>
      <c r="B6" s="61">
        <f>B4-B5</f>
        <v>10899.299999999996</v>
      </c>
      <c r="C6" s="61">
        <f>C4-C5</f>
        <v>4757.0899999999965</v>
      </c>
      <c r="D6" s="62">
        <v>-3624.56</v>
      </c>
      <c r="E6" s="62">
        <f>E4-E5</f>
        <v>-114084.15000000001</v>
      </c>
      <c r="F6" s="62">
        <v>-3054.2200000000198</v>
      </c>
      <c r="G6" s="61">
        <v>7481.8199999999897</v>
      </c>
      <c r="H6" s="62">
        <f>H4-H5</f>
        <v>-138342.77999999997</v>
      </c>
      <c r="I6" s="61">
        <f>I4-I5</f>
        <v>94970.25999999998</v>
      </c>
      <c r="J6" s="62">
        <v>-45253.84</v>
      </c>
      <c r="K6" s="61">
        <f>K4-K5</f>
        <v>34792.269999999975</v>
      </c>
      <c r="L6" s="61">
        <v>20598.649999999994</v>
      </c>
      <c r="M6" s="61">
        <v>8773.4400000000023</v>
      </c>
      <c r="N6" s="63">
        <f>(M6-L6)/L6</f>
        <v>-0.57407694193551495</v>
      </c>
    </row>
    <row r="7" spans="1:15" x14ac:dyDescent="0.25">
      <c r="A7" s="64" t="s">
        <v>30</v>
      </c>
      <c r="B7" s="65">
        <v>20780.240000000002</v>
      </c>
      <c r="C7" s="65">
        <v>32459.800000000003</v>
      </c>
      <c r="D7" s="65">
        <v>41376.050000000003</v>
      </c>
      <c r="E7" s="65">
        <v>43232.800000000003</v>
      </c>
      <c r="F7" s="65">
        <v>46732.79</v>
      </c>
      <c r="G7" s="65">
        <v>71317.391999999993</v>
      </c>
      <c r="H7" s="65">
        <v>69502.22</v>
      </c>
      <c r="I7" s="65">
        <v>69248.741000000009</v>
      </c>
      <c r="J7" s="65">
        <v>84822.040999999997</v>
      </c>
      <c r="K7" s="65">
        <v>86233.23</v>
      </c>
      <c r="L7" s="65">
        <v>94245.57</v>
      </c>
      <c r="M7" s="65">
        <v>79275.400000000009</v>
      </c>
      <c r="N7" s="66">
        <f>(M7-L7)/L7</f>
        <v>-0.15884216096310944</v>
      </c>
    </row>
    <row r="10" spans="1:15" x14ac:dyDescent="0.25">
      <c r="A10" s="4"/>
      <c r="B10" s="5"/>
    </row>
    <row r="11" spans="1:15" x14ac:dyDescent="0.25">
      <c r="A11" s="67"/>
      <c r="B11" s="67"/>
    </row>
    <row r="12" spans="1:15" x14ac:dyDescent="0.25">
      <c r="A12" s="67"/>
      <c r="B12" s="67"/>
    </row>
    <row r="13" spans="1:15" x14ac:dyDescent="0.25">
      <c r="A13" s="67"/>
      <c r="B13" s="67"/>
    </row>
    <row r="14" spans="1:15" x14ac:dyDescent="0.25">
      <c r="A14" s="6"/>
      <c r="B14" s="67"/>
    </row>
    <row r="15" spans="1:15" x14ac:dyDescent="0.25">
      <c r="A15" s="67"/>
      <c r="B15" s="67"/>
    </row>
    <row r="16" spans="1:15" x14ac:dyDescent="0.25">
      <c r="A16" s="67"/>
      <c r="B16" s="67"/>
    </row>
    <row r="17" spans="1:2" x14ac:dyDescent="0.25">
      <c r="A17" s="67"/>
      <c r="B17" s="67"/>
    </row>
    <row r="18" spans="1:2" x14ac:dyDescent="0.25">
      <c r="A18" s="6"/>
      <c r="B18" s="67"/>
    </row>
    <row r="19" spans="1:2" x14ac:dyDescent="0.25">
      <c r="A19" s="67"/>
      <c r="B19" s="67"/>
    </row>
    <row r="20" spans="1:2" x14ac:dyDescent="0.25">
      <c r="A20" s="67"/>
      <c r="B20" s="67"/>
    </row>
    <row r="21" spans="1:2" x14ac:dyDescent="0.25">
      <c r="A21" s="67"/>
      <c r="B21" s="67"/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workbookViewId="0">
      <selection activeCell="A51" sqref="A51"/>
    </sheetView>
  </sheetViews>
  <sheetFormatPr defaultRowHeight="15" x14ac:dyDescent="0.25"/>
  <cols>
    <col min="1" max="1" width="19.5703125" customWidth="1"/>
    <col min="2" max="3" width="14.5703125" customWidth="1"/>
    <col min="4" max="4" width="6.85546875" style="1" customWidth="1"/>
    <col min="5" max="5" width="14.5703125" customWidth="1"/>
    <col min="7" max="7" width="14.7109375" customWidth="1"/>
    <col min="8" max="8" width="9.140625" customWidth="1"/>
  </cols>
  <sheetData>
    <row r="1" spans="1:8" s="1" customFormat="1" x14ac:dyDescent="0.25"/>
    <row r="2" spans="1:8" ht="18.75" x14ac:dyDescent="0.3">
      <c r="A2" s="81" t="s">
        <v>36</v>
      </c>
      <c r="B2" s="81"/>
      <c r="C2" s="81"/>
      <c r="D2" s="81"/>
      <c r="E2" s="81"/>
      <c r="F2" s="81"/>
    </row>
    <row r="3" spans="1:8" ht="17.25" x14ac:dyDescent="0.3">
      <c r="A3" s="82" t="s">
        <v>58</v>
      </c>
      <c r="B3" s="82"/>
      <c r="C3" s="82" t="s">
        <v>35</v>
      </c>
      <c r="D3" s="83"/>
      <c r="E3" s="82" t="s">
        <v>57</v>
      </c>
      <c r="F3" s="83"/>
      <c r="G3" s="82" t="s">
        <v>66</v>
      </c>
      <c r="H3" s="83"/>
    </row>
    <row r="4" spans="1:8" x14ac:dyDescent="0.25">
      <c r="A4" s="21" t="s">
        <v>37</v>
      </c>
      <c r="B4" s="22" t="s">
        <v>39</v>
      </c>
      <c r="C4" s="23" t="s">
        <v>40</v>
      </c>
      <c r="D4" s="23" t="s">
        <v>16</v>
      </c>
      <c r="E4" s="23" t="s">
        <v>40</v>
      </c>
      <c r="F4" s="23" t="s">
        <v>16</v>
      </c>
      <c r="G4" s="23" t="s">
        <v>40</v>
      </c>
      <c r="H4" s="23" t="s">
        <v>16</v>
      </c>
    </row>
    <row r="5" spans="1:8" x14ac:dyDescent="0.25">
      <c r="A5" s="28" t="s">
        <v>42</v>
      </c>
      <c r="B5" s="29">
        <v>67020</v>
      </c>
      <c r="C5" s="30">
        <v>90362.249999999985</v>
      </c>
      <c r="D5" s="32">
        <f>(C5-B5)/B5</f>
        <v>0.34828782452999085</v>
      </c>
      <c r="E5" s="30">
        <v>82098.09</v>
      </c>
      <c r="F5" s="32">
        <f>(E5-B5)/B5</f>
        <v>0.2249789615040286</v>
      </c>
      <c r="G5" s="30">
        <v>80691.709999999992</v>
      </c>
      <c r="H5" s="32">
        <f>(G5-B5)/B5</f>
        <v>0.20399447925992228</v>
      </c>
    </row>
    <row r="6" spans="1:8" ht="6" customHeight="1" x14ac:dyDescent="0.25">
      <c r="A6" s="31"/>
      <c r="B6" s="31"/>
      <c r="C6" s="31"/>
      <c r="D6" s="31"/>
      <c r="E6" s="31"/>
      <c r="F6" s="30"/>
      <c r="G6" s="31"/>
      <c r="H6" s="30"/>
    </row>
    <row r="7" spans="1:8" x14ac:dyDescent="0.25">
      <c r="A7" s="21" t="s">
        <v>18</v>
      </c>
      <c r="B7" s="22" t="s">
        <v>39</v>
      </c>
      <c r="C7" s="23" t="s">
        <v>41</v>
      </c>
      <c r="D7" s="23"/>
      <c r="E7" s="23" t="s">
        <v>41</v>
      </c>
      <c r="F7" s="23"/>
      <c r="G7" s="23" t="s">
        <v>41</v>
      </c>
      <c r="H7" s="23"/>
    </row>
    <row r="8" spans="1:8" x14ac:dyDescent="0.25">
      <c r="A8" s="28" t="s">
        <v>38</v>
      </c>
      <c r="B8" s="29">
        <v>55103</v>
      </c>
      <c r="C8" s="30">
        <v>55569.98000000001</v>
      </c>
      <c r="D8" s="33">
        <f>(C8-B8)/B8</f>
        <v>8.4746747001072618E-3</v>
      </c>
      <c r="E8" s="30">
        <v>61499.44</v>
      </c>
      <c r="F8" s="33">
        <f>(E8-B8)/B8</f>
        <v>0.11608152006242858</v>
      </c>
      <c r="G8" s="30">
        <v>71918.26999999999</v>
      </c>
      <c r="H8" s="33">
        <f>(G8-B8)/B8</f>
        <v>0.30516069905449777</v>
      </c>
    </row>
    <row r="9" spans="1:8" x14ac:dyDescent="0.25">
      <c r="A9" s="24"/>
      <c r="B9" s="26"/>
      <c r="C9" s="27"/>
      <c r="D9" s="27"/>
      <c r="E9" s="27"/>
      <c r="F9" s="25"/>
      <c r="G9" s="27"/>
      <c r="H9" s="25"/>
    </row>
  </sheetData>
  <mergeCells count="5">
    <mergeCell ref="A2:F2"/>
    <mergeCell ref="A3:B3"/>
    <mergeCell ref="C3:D3"/>
    <mergeCell ref="E3:F3"/>
    <mergeCell ref="G3:H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59"/>
  <sheetViews>
    <sheetView workbookViewId="0">
      <selection activeCell="A42" sqref="A42"/>
    </sheetView>
  </sheetViews>
  <sheetFormatPr defaultRowHeight="15" x14ac:dyDescent="0.25"/>
  <cols>
    <col min="1" max="1" width="21.7109375" customWidth="1"/>
    <col min="7" max="7" width="10.85546875" customWidth="1"/>
    <col min="8" max="8" width="9.7109375" customWidth="1"/>
    <col min="9" max="9" width="11" customWidth="1"/>
    <col min="10" max="10" width="10.7109375" customWidth="1"/>
    <col min="12" max="13" width="10.5703125" style="1" customWidth="1"/>
  </cols>
  <sheetData>
    <row r="2" spans="1:14" x14ac:dyDescent="0.25">
      <c r="A2" s="8" t="s">
        <v>20</v>
      </c>
      <c r="B2" s="38" t="s">
        <v>46</v>
      </c>
      <c r="C2" s="38" t="s">
        <v>47</v>
      </c>
      <c r="D2" s="38" t="s">
        <v>48</v>
      </c>
      <c r="E2" s="38" t="s">
        <v>49</v>
      </c>
      <c r="F2" s="38" t="s">
        <v>50</v>
      </c>
      <c r="G2" s="38" t="s">
        <v>51</v>
      </c>
      <c r="H2" s="38" t="s">
        <v>52</v>
      </c>
      <c r="I2" s="38" t="s">
        <v>53</v>
      </c>
      <c r="J2" s="38" t="s">
        <v>54</v>
      </c>
      <c r="K2" s="38" t="s">
        <v>35</v>
      </c>
      <c r="L2" s="38" t="s">
        <v>57</v>
      </c>
      <c r="M2" s="38" t="s">
        <v>66</v>
      </c>
      <c r="N2" s="42" t="s">
        <v>16</v>
      </c>
    </row>
    <row r="3" spans="1:14" ht="15.75" x14ac:dyDescent="0.25">
      <c r="A3" s="45" t="s">
        <v>21</v>
      </c>
      <c r="B3" s="40">
        <v>264</v>
      </c>
      <c r="C3" s="40">
        <v>262</v>
      </c>
      <c r="D3" s="40">
        <v>268</v>
      </c>
      <c r="E3" s="40">
        <v>270</v>
      </c>
      <c r="F3" s="40">
        <v>270</v>
      </c>
      <c r="G3" s="40">
        <v>270</v>
      </c>
      <c r="H3" s="40">
        <v>254</v>
      </c>
      <c r="I3" s="40">
        <v>271</v>
      </c>
      <c r="J3" s="40">
        <v>270</v>
      </c>
      <c r="K3" s="40">
        <v>270</v>
      </c>
      <c r="L3" s="40">
        <v>270</v>
      </c>
      <c r="M3" s="40">
        <v>269</v>
      </c>
      <c r="N3" s="43">
        <f>(M3-L3)/L3</f>
        <v>-3.7037037037037038E-3</v>
      </c>
    </row>
    <row r="4" spans="1:14" ht="15.75" x14ac:dyDescent="0.25">
      <c r="A4" s="10" t="s">
        <v>22</v>
      </c>
      <c r="B4" s="41">
        <v>41</v>
      </c>
      <c r="C4" s="41">
        <v>41</v>
      </c>
      <c r="D4" s="41">
        <v>41</v>
      </c>
      <c r="E4" s="41">
        <v>40</v>
      </c>
      <c r="F4" s="41">
        <v>41</v>
      </c>
      <c r="G4" s="41">
        <v>41</v>
      </c>
      <c r="H4" s="41">
        <v>41</v>
      </c>
      <c r="I4" s="41">
        <v>41</v>
      </c>
      <c r="J4" s="41">
        <v>41</v>
      </c>
      <c r="K4" s="41">
        <v>41</v>
      </c>
      <c r="L4" s="41">
        <v>41</v>
      </c>
      <c r="M4" s="41">
        <v>41</v>
      </c>
      <c r="N4" s="44" t="s">
        <v>55</v>
      </c>
    </row>
    <row r="5" spans="1:14" ht="15.75" x14ac:dyDescent="0.25">
      <c r="A5" s="9" t="s">
        <v>23</v>
      </c>
      <c r="B5" s="39">
        <v>36</v>
      </c>
      <c r="C5" s="39">
        <v>36</v>
      </c>
      <c r="D5" s="39">
        <v>38</v>
      </c>
      <c r="E5" s="39">
        <v>41</v>
      </c>
      <c r="F5" s="39">
        <v>41</v>
      </c>
      <c r="G5" s="39">
        <v>41</v>
      </c>
      <c r="H5" s="39">
        <v>41</v>
      </c>
      <c r="I5" s="39">
        <v>41</v>
      </c>
      <c r="J5" s="39">
        <v>41</v>
      </c>
      <c r="K5" s="39">
        <v>41</v>
      </c>
      <c r="L5" s="39">
        <v>41</v>
      </c>
      <c r="M5" s="39">
        <v>41</v>
      </c>
      <c r="N5" s="47" t="s">
        <v>55</v>
      </c>
    </row>
    <row r="6" spans="1:14" ht="15.75" x14ac:dyDescent="0.25">
      <c r="A6" s="11" t="s">
        <v>24</v>
      </c>
      <c r="B6" s="46">
        <f t="shared" ref="B6:F6" si="0">SUM(B3:B5)</f>
        <v>341</v>
      </c>
      <c r="C6" s="46">
        <f t="shared" si="0"/>
        <v>339</v>
      </c>
      <c r="D6" s="46">
        <f t="shared" si="0"/>
        <v>347</v>
      </c>
      <c r="E6" s="46">
        <f t="shared" si="0"/>
        <v>351</v>
      </c>
      <c r="F6" s="46">
        <f t="shared" si="0"/>
        <v>352</v>
      </c>
      <c r="G6" s="46">
        <f>SUM(G3:G5)</f>
        <v>352</v>
      </c>
      <c r="H6" s="46">
        <f>SUM(H3:H5)</f>
        <v>336</v>
      </c>
      <c r="I6" s="46">
        <f>SUM(I3:I5)</f>
        <v>353</v>
      </c>
      <c r="J6" s="46">
        <f>SUM(J3:J5)</f>
        <v>352</v>
      </c>
      <c r="K6" s="46">
        <f>SUM(K3:K5)</f>
        <v>352</v>
      </c>
      <c r="L6" s="46">
        <f t="shared" ref="L6" si="1">SUM(L3:L5)</f>
        <v>352</v>
      </c>
      <c r="M6" s="46">
        <f>SUM(M3:M5)</f>
        <v>351</v>
      </c>
      <c r="N6" s="48">
        <f>(M6-L6)/L6</f>
        <v>-2.840909090909091E-3</v>
      </c>
    </row>
    <row r="59" spans="1:1" x14ac:dyDescent="0.25">
      <c r="A59" t="s">
        <v>56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relatório gerencial</vt:lpstr>
      <vt:lpstr>resumo do relat. gerencial</vt:lpstr>
      <vt:lpstr>previsão receitas e despesas</vt:lpstr>
      <vt:lpstr>nº de sócios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APOFES2</dc:creator>
  <cp:lastModifiedBy>HOME</cp:lastModifiedBy>
  <cp:lastPrinted>2023-03-22T17:16:23Z</cp:lastPrinted>
  <dcterms:created xsi:type="dcterms:W3CDTF">2022-05-17T12:17:54Z</dcterms:created>
  <dcterms:modified xsi:type="dcterms:W3CDTF">2023-05-26T14:34:04Z</dcterms:modified>
</cp:coreProperties>
</file>