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OFES documentos\APOFES - EXCEL\RELATÓRIO GERENCIAL MENSAL\2024\3 - MARÇO\"/>
    </mc:Choice>
  </mc:AlternateContent>
  <xr:revisionPtr revIDLastSave="0" documentId="13_ncr:1_{461AD525-FA17-4668-9454-C0F41C8A9F8C}" xr6:coauthVersionLast="36" xr6:coauthVersionMax="36" xr10:uidLastSave="{00000000-0000-0000-0000-000000000000}"/>
  <bookViews>
    <workbookView xWindow="480" yWindow="345" windowWidth="18195" windowHeight="10560" xr2:uid="{00000000-000D-0000-FFFF-FFFF00000000}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N6" i="7" l="1"/>
  <c r="M6" i="7"/>
  <c r="N3" i="7"/>
  <c r="P13" i="8"/>
  <c r="P16" i="8"/>
  <c r="E13" i="3"/>
  <c r="E12" i="3"/>
  <c r="E11" i="3"/>
  <c r="E10" i="3"/>
  <c r="C33" i="1"/>
  <c r="B33" i="1"/>
  <c r="C18" i="1"/>
  <c r="C34" i="1" s="1"/>
  <c r="B18" i="1"/>
  <c r="B34" i="1" s="1"/>
  <c r="L6" i="7" l="1"/>
  <c r="N16" i="8"/>
  <c r="N13" i="8"/>
  <c r="K6" i="7" l="1"/>
  <c r="L13" i="8"/>
  <c r="L16" i="8"/>
  <c r="J6" i="7" l="1"/>
  <c r="J13" i="8"/>
  <c r="J16" i="8"/>
  <c r="I6" i="7" l="1"/>
  <c r="H13" i="8"/>
  <c r="H16" i="8"/>
  <c r="B16" i="8" l="1"/>
  <c r="B13" i="8"/>
  <c r="H6" i="7" l="1"/>
  <c r="F16" i="8"/>
  <c r="F13" i="8"/>
  <c r="G6" i="7" l="1"/>
  <c r="D16" i="8"/>
  <c r="D13" i="8"/>
  <c r="F6" i="7" l="1"/>
  <c r="D6" i="7" l="1"/>
  <c r="E6" i="7" l="1"/>
  <c r="P8" i="8"/>
  <c r="P5" i="8"/>
  <c r="N8" i="8" l="1"/>
  <c r="N5" i="8"/>
  <c r="D8" i="8" l="1"/>
  <c r="D5" i="8"/>
  <c r="F8" i="8"/>
  <c r="F5" i="8"/>
  <c r="H8" i="8"/>
  <c r="H5" i="8"/>
  <c r="L5" i="8"/>
  <c r="L8" i="8"/>
  <c r="C6" i="7" l="1"/>
  <c r="J8" i="8" l="1"/>
  <c r="J5" i="8"/>
  <c r="B6" i="7"/>
</calcChain>
</file>

<file path=xl/sharedStrings.xml><?xml version="1.0" encoding="utf-8"?>
<sst xmlns="http://schemas.openxmlformats.org/spreadsheetml/2006/main" count="162" uniqueCount="68">
  <si>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</si>
  <si>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</si>
  <si>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</si>
  <si>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</si>
  <si>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</si>
  <si>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</si>
  <si>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</si>
  <si>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</si>
  <si>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</si>
  <si>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</si>
  <si>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</si>
  <si>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</si>
  <si>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</si>
  <si>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</si>
  <si>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</si>
  <si>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</si>
  <si>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</si>
  <si>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</si>
  <si>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</si>
  <si>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</si>
  <si>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</si>
  <si>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</si>
  <si>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</si>
  <si>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</si>
  <si>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</si>
  <si>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</si>
  <si>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</si>
  <si>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</si>
  <si>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</si>
  <si>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</si>
  <si>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</si>
  <si>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</si>
  <si>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</si>
  <si>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</si>
  <si>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</si>
  <si>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</si>
  <si>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</si>
  <si>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</si>
  <si>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</si>
  <si>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TODAS AS RECEITAS</t>
  </si>
  <si>
    <t>ABRIL</t>
  </si>
  <si>
    <t xml:space="preserve"> </t>
  </si>
  <si>
    <t>FEVEREIRO</t>
  </si>
  <si>
    <t>PREVISÃO MENSAL</t>
  </si>
  <si>
    <t>MARÇO</t>
  </si>
  <si>
    <t>Outras receitas (alugueis, uniforme)</t>
  </si>
  <si>
    <t>Sobras Distribuídas- CREDFEDERAL</t>
  </si>
  <si>
    <t>JOIAPOF- Jogos dos aposentados</t>
  </si>
  <si>
    <t>MAIO</t>
  </si>
  <si>
    <t>JUNHO</t>
  </si>
  <si>
    <t>Poupança JOIAPOF- Jogos dos Aposentados</t>
  </si>
  <si>
    <t>Doação para JOIAPOF</t>
  </si>
  <si>
    <t>JULHO</t>
  </si>
  <si>
    <t>-</t>
  </si>
  <si>
    <t>AGOSTO</t>
  </si>
  <si>
    <t>SETEMBRO</t>
  </si>
  <si>
    <t>OUTUBRO</t>
  </si>
  <si>
    <t>NOVEMBRO</t>
  </si>
  <si>
    <t>DEZEMBRO</t>
  </si>
  <si>
    <t>Doação para reforma- estande de tiro</t>
  </si>
  <si>
    <t>Reforma estande de tiro</t>
  </si>
  <si>
    <t>Reforma- sede administrativa</t>
  </si>
  <si>
    <t>ARRECADADAS MARÇO</t>
  </si>
  <si>
    <t>ARRECADADAS- ABRIL A MARÇO</t>
  </si>
  <si>
    <t>Venda imóvel- Vitória</t>
  </si>
  <si>
    <t>Transferência Ansef Nacional XVI JOIDS</t>
  </si>
  <si>
    <t>EXECUTADAS MARÇO</t>
  </si>
  <si>
    <t>EXECUTADAS- ABRIL A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</si>
</sst>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Fill="1" applyBorder="1"/>
    <xf numFmtId="0" fontId="7" fillId="3" borderId="4" xfId="0" applyFont="1" applyFill="1" applyBorder="1"/>
    <xf numFmtId="0" fontId="8" fillId="2" borderId="5" xfId="0" applyNumberFormat="1" applyFont="1" applyFill="1" applyBorder="1" applyAlignment="1">
      <alignment horizontal="left"/>
    </xf>
    <xf numFmtId="0" fontId="7" fillId="11" borderId="3" xfId="0" applyFont="1" applyFill="1" applyBorder="1"/>
    <xf numFmtId="0" fontId="11" fillId="3" borderId="0" xfId="0" applyFont="1" applyFill="1" applyBorder="1"/>
    <xf numFmtId="44" fontId="11" fillId="3" borderId="1" xfId="0" applyNumberFormat="1" applyFont="1" applyFill="1" applyBorder="1"/>
    <xf numFmtId="44" fontId="11" fillId="3" borderId="0" xfId="0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3" applyNumberFormat="1" applyFont="1" applyFill="1" applyBorder="1"/>
    <xf numFmtId="0" fontId="1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4" fontId="5" fillId="0" borderId="3" xfId="0" applyNumberFormat="1" applyFont="1" applyBorder="1"/>
    <xf numFmtId="0" fontId="0" fillId="0" borderId="3" xfId="0" applyBorder="1"/>
    <xf numFmtId="10" fontId="0" fillId="0" borderId="3" xfId="3" applyNumberFormat="1" applyFont="1" applyBorder="1"/>
    <xf numFmtId="44" fontId="5" fillId="5" borderId="9" xfId="0" applyNumberFormat="1" applyFont="1" applyFill="1" applyBorder="1" applyAlignment="1">
      <alignment horizontal="center"/>
    </xf>
    <xf numFmtId="44" fontId="5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4" fillId="5" borderId="6" xfId="0" applyFont="1" applyFill="1" applyBorder="1"/>
    <xf numFmtId="0" fontId="4" fillId="6" borderId="3" xfId="0" applyFont="1" applyFill="1" applyBorder="1"/>
    <xf numFmtId="0" fontId="5" fillId="12" borderId="3" xfId="0" applyFont="1" applyFill="1" applyBorder="1"/>
    <xf numFmtId="0" fontId="5" fillId="2" borderId="4" xfId="0" applyFont="1" applyFill="1" applyBorder="1"/>
    <xf numFmtId="44" fontId="5" fillId="2" borderId="8" xfId="0" applyNumberFormat="1" applyFont="1" applyFill="1" applyBorder="1"/>
    <xf numFmtId="44" fontId="5" fillId="5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44" fontId="11" fillId="3" borderId="1" xfId="0" applyNumberFormat="1" applyFont="1" applyFill="1" applyBorder="1" applyAlignment="1">
      <alignment vertical="center"/>
    </xf>
    <xf numFmtId="44" fontId="5" fillId="2" borderId="0" xfId="0" applyNumberFormat="1" applyFont="1" applyFill="1" applyBorder="1"/>
    <xf numFmtId="0" fontId="14" fillId="4" borderId="8" xfId="0" applyFont="1" applyFill="1" applyBorder="1" applyAlignment="1">
      <alignment horizontal="center"/>
    </xf>
    <xf numFmtId="0" fontId="0" fillId="0" borderId="9" xfId="0" applyFont="1" applyBorder="1"/>
    <xf numFmtId="0" fontId="14" fillId="4" borderId="11" xfId="0" applyFont="1" applyFill="1" applyBorder="1" applyAlignment="1">
      <alignment horizontal="center"/>
    </xf>
    <xf numFmtId="0" fontId="0" fillId="0" borderId="0" xfId="0" applyFont="1" applyFill="1" applyBorder="1"/>
    <xf numFmtId="44" fontId="1" fillId="0" borderId="1" xfId="4" applyNumberFormat="1" applyFont="1" applyFill="1" applyBorder="1"/>
    <xf numFmtId="44" fontId="1" fillId="0" borderId="0" xfId="0" applyNumberFormat="1" applyFont="1" applyFill="1" applyBorder="1"/>
    <xf numFmtId="0" fontId="11" fillId="9" borderId="0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3" fontId="15" fillId="9" borderId="1" xfId="0" applyNumberFormat="1" applyFont="1" applyFill="1" applyBorder="1" applyAlignment="1">
      <alignment horizontal="center" vertical="center"/>
    </xf>
    <xf numFmtId="44" fontId="16" fillId="12" borderId="0" xfId="0" applyNumberFormat="1" applyFont="1" applyFill="1" applyBorder="1" applyAlignment="1">
      <alignment horizontal="center"/>
    </xf>
    <xf numFmtId="44" fontId="5" fillId="0" borderId="0" xfId="0" applyNumberFormat="1" applyFont="1" applyBorder="1"/>
    <xf numFmtId="44" fontId="5" fillId="0" borderId="0" xfId="0" applyNumberFormat="1" applyFont="1" applyFill="1" applyBorder="1"/>
    <xf numFmtId="44" fontId="5" fillId="0" borderId="3" xfId="0" applyNumberFormat="1" applyFont="1" applyFill="1" applyBorder="1"/>
    <xf numFmtId="0" fontId="1" fillId="3" borderId="9" xfId="0" applyFont="1" applyFill="1" applyBorder="1" applyAlignment="1">
      <alignment horizontal="center"/>
    </xf>
    <xf numFmtId="44" fontId="7" fillId="3" borderId="8" xfId="0" applyNumberFormat="1" applyFont="1" applyFill="1" applyBorder="1"/>
    <xf numFmtId="44" fontId="7" fillId="11" borderId="0" xfId="0" applyNumberFormat="1" applyFont="1" applyFill="1" applyBorder="1"/>
    <xf numFmtId="10" fontId="4" fillId="0" borderId="7" xfId="3" applyNumberFormat="1" applyFont="1" applyFill="1" applyBorder="1" applyAlignment="1">
      <alignment horizontal="center" vertical="center"/>
    </xf>
    <xf numFmtId="44" fontId="8" fillId="2" borderId="7" xfId="0" applyNumberFormat="1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2" fontId="4" fillId="7" borderId="11" xfId="0" applyNumberFormat="1" applyFont="1" applyFill="1" applyBorder="1" applyAlignment="1">
      <alignment horizontal="center" vertical="center"/>
    </xf>
    <xf numFmtId="10" fontId="4" fillId="0" borderId="11" xfId="3" applyNumberFormat="1" applyFont="1" applyFill="1" applyBorder="1" applyAlignment="1">
      <alignment horizontal="center" vertical="center"/>
    </xf>
    <xf numFmtId="10" fontId="4" fillId="7" borderId="10" xfId="3" applyNumberFormat="1" applyFont="1" applyFill="1" applyBorder="1" applyAlignment="1">
      <alignment horizontal="center"/>
    </xf>
    <xf numFmtId="0" fontId="0" fillId="0" borderId="3" xfId="0" applyFont="1" applyBorder="1"/>
    <xf numFmtId="44" fontId="0" fillId="5" borderId="0" xfId="0" applyNumberFormat="1" applyFont="1" applyFill="1" applyBorder="1" applyAlignment="1">
      <alignment horizontal="center"/>
    </xf>
    <xf numFmtId="44" fontId="0" fillId="6" borderId="0" xfId="0" applyNumberFormat="1" applyFont="1" applyFill="1" applyBorder="1" applyAlignment="1">
      <alignment horizontal="center"/>
    </xf>
    <xf numFmtId="44" fontId="17" fillId="12" borderId="0" xfId="0" applyNumberFormat="1" applyFont="1" applyFill="1" applyBorder="1" applyAlignment="1">
      <alignment horizontal="center"/>
    </xf>
    <xf numFmtId="44" fontId="0" fillId="2" borderId="8" xfId="0" applyNumberFormat="1" applyFont="1" applyFill="1" applyBorder="1"/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44" fontId="2" fillId="9" borderId="9" xfId="0" applyNumberFormat="1" applyFont="1" applyFill="1" applyBorder="1" applyAlignment="1">
      <alignment horizontal="center"/>
    </xf>
    <xf numFmtId="44" fontId="2" fillId="9" borderId="0" xfId="0" applyNumberFormat="1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44" fontId="2" fillId="10" borderId="6" xfId="0" applyNumberFormat="1" applyFont="1" applyFill="1" applyBorder="1" applyAlignment="1">
      <alignment horizontal="center"/>
    </xf>
    <xf numFmtId="44" fontId="2" fillId="10" borderId="3" xfId="0" applyNumberFormat="1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44" fontId="13" fillId="8" borderId="0" xfId="0" applyNumberFormat="1" applyFont="1" applyFill="1" applyBorder="1" applyAlignment="1">
      <alignment horizontal="center"/>
    </xf>
    <xf numFmtId="44" fontId="13" fillId="8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0" fontId="17" fillId="5" borderId="12" xfId="3" applyNumberFormat="1" applyFont="1" applyFill="1" applyBorder="1" applyAlignment="1">
      <alignment horizontal="center"/>
    </xf>
    <xf numFmtId="10" fontId="17" fillId="6" borderId="1" xfId="3" applyNumberFormat="1" applyFont="1" applyFill="1" applyBorder="1" applyAlignment="1">
      <alignment horizontal="center"/>
    </xf>
    <xf numFmtId="10" fontId="18" fillId="12" borderId="1" xfId="0" applyNumberFormat="1" applyFont="1" applyFill="1" applyBorder="1" applyAlignment="1">
      <alignment horizontal="center"/>
    </xf>
    <xf numFmtId="10" fontId="17" fillId="2" borderId="10" xfId="3" applyNumberFormat="1" applyFont="1" applyFill="1" applyBorder="1" applyAlignment="1">
      <alignment horizontal="center"/>
    </xf>
  </cellXfs>
  <cellStyles count="5">
    <cellStyle name="Moeda 2" xfId="2" xr:uid="{00000000-0005-0000-0000-000001000000}"/>
    <cellStyle name="Normal" xfId="0" builtinId="0"/>
    <cellStyle name="Normal 2" xfId="1" xr:uid="{00000000-0005-0000-0000-000003000000}"/>
    <cellStyle name="Porcentagem" xfId="3" builtinId="5"/>
    <cellStyle name="Vírgula" xfId="4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A45" sqref="A45"/>
    </sheetView>
  </sheetViews>
  <sheetFormatPr defaultRowHeight="15" x14ac:dyDescent="0.25"/>
  <cols>
    <col min="1" max="1" width="44.5703125" bestFit="1" customWidth="1"/>
    <col min="2" max="2" width="29.140625" customWidth="1"/>
    <col min="3" max="3" width="36.5703125" style="1" bestFit="1" customWidth="1"/>
  </cols>
  <sheetData>
    <row r="1" spans="1:4" x14ac:dyDescent="0.25">
      <c r="A1" s="2"/>
      <c r="B1" s="3"/>
      <c r="C1" s="3"/>
    </row>
    <row r="2" spans="1:4" s="1" customFormat="1" ht="30.75" customHeight="1" x14ac:dyDescent="0.3">
      <c r="A2" s="77" t="s">
        <v>25</v>
      </c>
      <c r="B2" s="78"/>
      <c r="C2" s="78"/>
      <c r="D2" s="31"/>
    </row>
    <row r="3" spans="1:4" ht="15.75" customHeight="1" x14ac:dyDescent="0.25">
      <c r="A3" s="79" t="s">
        <v>17</v>
      </c>
      <c r="B3" s="80" t="s">
        <v>62</v>
      </c>
      <c r="C3" s="82" t="s">
        <v>63</v>
      </c>
      <c r="D3" s="31"/>
    </row>
    <row r="4" spans="1:4" ht="15" customHeight="1" x14ac:dyDescent="0.25">
      <c r="A4" s="79"/>
      <c r="B4" s="81"/>
      <c r="C4" s="83"/>
      <c r="D4" s="31"/>
    </row>
    <row r="5" spans="1:4" ht="15.75" x14ac:dyDescent="0.25">
      <c r="A5" s="10" t="s">
        <v>4</v>
      </c>
      <c r="B5" s="60">
        <v>44696.36</v>
      </c>
      <c r="C5" s="60">
        <v>573107.91</v>
      </c>
      <c r="D5" s="31"/>
    </row>
    <row r="6" spans="1:4" ht="15.75" x14ac:dyDescent="0.25">
      <c r="A6" s="10" t="s">
        <v>5</v>
      </c>
      <c r="B6" s="60">
        <v>3269.7</v>
      </c>
      <c r="C6" s="60">
        <v>38942.749999999993</v>
      </c>
      <c r="D6" s="31"/>
    </row>
    <row r="7" spans="1:4" ht="15.75" x14ac:dyDescent="0.25">
      <c r="A7" s="10" t="s">
        <v>6</v>
      </c>
      <c r="B7" s="60">
        <v>2000</v>
      </c>
      <c r="C7" s="60">
        <v>9500</v>
      </c>
      <c r="D7" s="31"/>
    </row>
    <row r="8" spans="1:4" s="1" customFormat="1" ht="15.75" x14ac:dyDescent="0.25">
      <c r="A8" s="10" t="s">
        <v>0</v>
      </c>
      <c r="B8" s="60">
        <v>1430</v>
      </c>
      <c r="C8" s="60">
        <v>17160</v>
      </c>
      <c r="D8" s="31"/>
    </row>
    <row r="9" spans="1:4" s="1" customFormat="1" ht="15.75" x14ac:dyDescent="0.25">
      <c r="A9" s="11" t="s">
        <v>19</v>
      </c>
      <c r="B9" s="61">
        <v>23215.59</v>
      </c>
      <c r="C9" s="61">
        <v>286799.61000000004</v>
      </c>
      <c r="D9" s="31"/>
    </row>
    <row r="10" spans="1:4" ht="15.75" x14ac:dyDescent="0.25">
      <c r="A10" s="11" t="s">
        <v>45</v>
      </c>
      <c r="B10" s="61">
        <v>4529</v>
      </c>
      <c r="C10" s="61">
        <v>56870.560000000005</v>
      </c>
      <c r="D10" s="31"/>
    </row>
    <row r="11" spans="1:4" s="1" customFormat="1" ht="15.75" x14ac:dyDescent="0.25">
      <c r="A11" s="10" t="s">
        <v>1</v>
      </c>
      <c r="B11" s="60">
        <v>1563</v>
      </c>
      <c r="C11" s="60">
        <v>18093.8</v>
      </c>
      <c r="D11" s="31"/>
    </row>
    <row r="12" spans="1:4" s="1" customFormat="1" ht="15.75" x14ac:dyDescent="0.25">
      <c r="A12" s="10" t="s">
        <v>64</v>
      </c>
      <c r="B12" s="60">
        <v>160000</v>
      </c>
      <c r="C12" s="60">
        <v>160000</v>
      </c>
      <c r="D12" s="31"/>
    </row>
    <row r="13" spans="1:4" s="1" customFormat="1" ht="15.75" x14ac:dyDescent="0.25">
      <c r="A13" s="10" t="s">
        <v>65</v>
      </c>
      <c r="B13" s="60">
        <v>116500</v>
      </c>
      <c r="C13" s="60">
        <v>116500</v>
      </c>
      <c r="D13" s="31"/>
    </row>
    <row r="14" spans="1:4" s="1" customFormat="1" ht="15.75" x14ac:dyDescent="0.25">
      <c r="A14" s="10" t="s">
        <v>50</v>
      </c>
      <c r="B14" s="60"/>
      <c r="C14" s="60">
        <v>11862.66</v>
      </c>
      <c r="D14" s="31"/>
    </row>
    <row r="15" spans="1:4" s="1" customFormat="1" ht="15" customHeight="1" x14ac:dyDescent="0.25">
      <c r="A15" s="10" t="s">
        <v>51</v>
      </c>
      <c r="B15" s="60"/>
      <c r="C15" s="60">
        <v>12000</v>
      </c>
      <c r="D15" s="31"/>
    </row>
    <row r="16" spans="1:4" ht="15.75" customHeight="1" x14ac:dyDescent="0.25">
      <c r="A16" s="10" t="s">
        <v>59</v>
      </c>
      <c r="B16" s="60"/>
      <c r="C16" s="60">
        <v>5000</v>
      </c>
      <c r="D16" s="31"/>
    </row>
    <row r="17" spans="1:4" ht="15.75" customHeight="1" x14ac:dyDescent="0.25">
      <c r="A17" s="10" t="s">
        <v>46</v>
      </c>
      <c r="B17" s="60"/>
      <c r="C17" s="60">
        <v>1715.66</v>
      </c>
      <c r="D17" s="31"/>
    </row>
    <row r="18" spans="1:4" ht="15.75" customHeight="1" x14ac:dyDescent="0.25">
      <c r="A18" s="12" t="s">
        <v>26</v>
      </c>
      <c r="B18" s="64">
        <f>SUM(B5:B17)</f>
        <v>357203.65</v>
      </c>
      <c r="C18" s="64">
        <f>SUM(C5:C17)</f>
        <v>1307552.95</v>
      </c>
      <c r="D18" s="31"/>
    </row>
    <row r="19" spans="1:4" ht="15" customHeight="1" x14ac:dyDescent="0.25">
      <c r="A19" s="84" t="s">
        <v>18</v>
      </c>
      <c r="B19" s="86" t="s">
        <v>66</v>
      </c>
      <c r="C19" s="86" t="s">
        <v>67</v>
      </c>
      <c r="D19" s="31"/>
    </row>
    <row r="20" spans="1:4" x14ac:dyDescent="0.25">
      <c r="A20" s="85"/>
      <c r="B20" s="87"/>
      <c r="C20" s="87"/>
      <c r="D20" s="31"/>
    </row>
    <row r="21" spans="1:4" ht="15.75" x14ac:dyDescent="0.25">
      <c r="A21" s="10" t="s">
        <v>7</v>
      </c>
      <c r="B21" s="30">
        <v>32108.61</v>
      </c>
      <c r="C21" s="30">
        <v>295901.20999999996</v>
      </c>
      <c r="D21" s="31"/>
    </row>
    <row r="22" spans="1:4" s="1" customFormat="1" ht="15.75" x14ac:dyDescent="0.25">
      <c r="A22" s="10" t="s">
        <v>2</v>
      </c>
      <c r="B22" s="30">
        <v>2950.48</v>
      </c>
      <c r="C22" s="30">
        <v>36891.46</v>
      </c>
      <c r="D22" s="31"/>
    </row>
    <row r="23" spans="1:4" ht="15.75" x14ac:dyDescent="0.25">
      <c r="A23" s="11" t="s">
        <v>15</v>
      </c>
      <c r="B23" s="62">
        <v>7233.14</v>
      </c>
      <c r="C23" s="62">
        <v>44400.22</v>
      </c>
      <c r="D23" s="31"/>
    </row>
    <row r="24" spans="1:4" s="1" customFormat="1" ht="15.75" x14ac:dyDescent="0.25">
      <c r="A24" s="10" t="s">
        <v>10</v>
      </c>
      <c r="B24" s="30">
        <v>927.1</v>
      </c>
      <c r="C24" s="30">
        <v>11795.507</v>
      </c>
      <c r="D24" s="31"/>
    </row>
    <row r="25" spans="1:4" ht="15.75" x14ac:dyDescent="0.25">
      <c r="A25" s="10" t="s">
        <v>11</v>
      </c>
      <c r="B25" s="30">
        <v>5469.17</v>
      </c>
      <c r="C25" s="30">
        <v>86071.35</v>
      </c>
      <c r="D25" s="31"/>
    </row>
    <row r="26" spans="1:4" s="1" customFormat="1" ht="15.75" x14ac:dyDescent="0.25">
      <c r="A26" s="10" t="s">
        <v>31</v>
      </c>
      <c r="C26" s="30">
        <v>3045.64</v>
      </c>
      <c r="D26" s="31"/>
    </row>
    <row r="27" spans="1:4" s="1" customFormat="1" ht="15.75" x14ac:dyDescent="0.25">
      <c r="A27" s="10" t="s">
        <v>60</v>
      </c>
      <c r="B27" s="30">
        <v>6137.13</v>
      </c>
      <c r="C27" s="30">
        <v>29528.63</v>
      </c>
      <c r="D27" s="31"/>
    </row>
    <row r="28" spans="1:4" ht="15.75" x14ac:dyDescent="0.25">
      <c r="A28" s="10" t="s">
        <v>61</v>
      </c>
      <c r="B28" s="30">
        <v>4109.9799999999996</v>
      </c>
      <c r="C28" s="30">
        <v>78088.26999999999</v>
      </c>
      <c r="D28" s="31"/>
    </row>
    <row r="29" spans="1:4" ht="15.75" x14ac:dyDescent="0.25">
      <c r="A29" s="10" t="s">
        <v>3</v>
      </c>
      <c r="B29" s="30">
        <v>10772.93</v>
      </c>
      <c r="C29" s="30">
        <v>152520.60999999999</v>
      </c>
      <c r="D29" s="31"/>
    </row>
    <row r="30" spans="1:4" ht="15.75" x14ac:dyDescent="0.25">
      <c r="A30" s="10" t="s">
        <v>12</v>
      </c>
      <c r="B30" s="30">
        <v>1255.0999999999999</v>
      </c>
      <c r="C30" s="30">
        <v>11423.099999999999</v>
      </c>
      <c r="D30" s="31"/>
    </row>
    <row r="31" spans="1:4" ht="15.75" x14ac:dyDescent="0.25">
      <c r="A31" s="10" t="s">
        <v>47</v>
      </c>
      <c r="B31" s="30"/>
      <c r="C31" s="30">
        <v>82022.760000000009</v>
      </c>
    </row>
    <row r="32" spans="1:4" ht="15.75" x14ac:dyDescent="0.25">
      <c r="A32" s="10" t="s">
        <v>14</v>
      </c>
      <c r="B32" s="30">
        <v>7537.57</v>
      </c>
      <c r="C32" s="30">
        <v>183416.65000000002</v>
      </c>
    </row>
    <row r="33" spans="1:3" ht="15.75" x14ac:dyDescent="0.25">
      <c r="A33" s="14" t="s">
        <v>27</v>
      </c>
      <c r="B33" s="65">
        <f>SUM(B21:B32)</f>
        <v>78501.210000000021</v>
      </c>
      <c r="C33" s="65">
        <f>SUM(C21:C32)</f>
        <v>1015105.407</v>
      </c>
    </row>
    <row r="34" spans="1:3" ht="17.25" x14ac:dyDescent="0.3">
      <c r="A34" s="13" t="s">
        <v>28</v>
      </c>
      <c r="B34" s="67">
        <f>B18-B33</f>
        <v>278702.44</v>
      </c>
      <c r="C34" s="67">
        <f>C18-C33</f>
        <v>292447.54299999995</v>
      </c>
    </row>
  </sheetData>
  <mergeCells count="7">
    <mergeCell ref="A19:A20"/>
    <mergeCell ref="B19:B20"/>
    <mergeCell ref="C19:C20"/>
    <mergeCell ref="A2:C2"/>
    <mergeCell ref="A3:A4"/>
    <mergeCell ref="B3:B4"/>
    <mergeCell ref="C3:C4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workbookViewId="0">
      <selection activeCell="G21" sqref="G21"/>
    </sheetView>
  </sheetViews>
  <sheetFormatPr defaultRowHeight="15" x14ac:dyDescent="0.25"/>
  <cols>
    <col min="1" max="1" width="38.28515625" style="28" customWidth="1"/>
    <col min="2" max="2" width="15.85546875" style="28" bestFit="1" customWidth="1"/>
    <col min="3" max="6" width="14.28515625" style="28" customWidth="1"/>
    <col min="7" max="7" width="15.85546875" style="28" bestFit="1" customWidth="1"/>
    <col min="8" max="12" width="15.85546875" style="28" customWidth="1"/>
    <col min="13" max="13" width="10.5703125" style="28" customWidth="1"/>
    <col min="14" max="14" width="10.5703125" customWidth="1"/>
  </cols>
  <sheetData>
    <row r="1" spans="1:14" s="1" customFormat="1" ht="1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s="1" customFormat="1" ht="15" customHeight="1" x14ac:dyDescent="0.25">
      <c r="A2" s="28"/>
      <c r="B2" s="28"/>
      <c r="C2" s="45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15.75" x14ac:dyDescent="0.25">
      <c r="A3" s="36" t="s">
        <v>29</v>
      </c>
      <c r="B3" s="37" t="s">
        <v>40</v>
      </c>
      <c r="C3" s="49" t="s">
        <v>48</v>
      </c>
      <c r="D3" s="37" t="s">
        <v>49</v>
      </c>
      <c r="E3" s="37" t="s">
        <v>52</v>
      </c>
      <c r="F3" s="37" t="s">
        <v>54</v>
      </c>
      <c r="G3" s="37" t="s">
        <v>55</v>
      </c>
      <c r="H3" s="37" t="s">
        <v>56</v>
      </c>
      <c r="I3" s="37" t="s">
        <v>57</v>
      </c>
      <c r="J3" s="37" t="s">
        <v>58</v>
      </c>
      <c r="K3" s="72"/>
      <c r="N3" s="2"/>
    </row>
    <row r="4" spans="1:14" ht="15.75" x14ac:dyDescent="0.25">
      <c r="A4" s="38" t="s">
        <v>8</v>
      </c>
      <c r="B4" s="33">
        <v>79220.78</v>
      </c>
      <c r="C4" s="43">
        <v>76083.240000000005</v>
      </c>
      <c r="D4" s="43">
        <v>82053.010000000009</v>
      </c>
      <c r="E4" s="43">
        <v>92239.76</v>
      </c>
      <c r="F4" s="43">
        <v>93193.5</v>
      </c>
      <c r="G4" s="43">
        <v>85777.040000000008</v>
      </c>
      <c r="H4" s="43">
        <v>87776.86</v>
      </c>
      <c r="I4" s="43">
        <v>97298.82</v>
      </c>
      <c r="J4" s="43">
        <v>84682.959999999992</v>
      </c>
      <c r="K4" s="72"/>
      <c r="N4" s="32"/>
    </row>
    <row r="5" spans="1:14" ht="15.75" x14ac:dyDescent="0.25">
      <c r="A5" s="39" t="s">
        <v>9</v>
      </c>
      <c r="B5" s="34">
        <v>60979.830000000009</v>
      </c>
      <c r="C5" s="34">
        <v>71777.990000000005</v>
      </c>
      <c r="D5" s="34">
        <v>83466.226999999999</v>
      </c>
      <c r="E5" s="34">
        <v>68214.77</v>
      </c>
      <c r="F5" s="34">
        <v>88994.44</v>
      </c>
      <c r="G5" s="34">
        <v>102177.13</v>
      </c>
      <c r="H5" s="34">
        <v>83173.22</v>
      </c>
      <c r="I5" s="34">
        <v>98025.180000000008</v>
      </c>
      <c r="J5" s="34">
        <v>123958.73999999999</v>
      </c>
      <c r="K5" s="72"/>
      <c r="N5" s="31"/>
    </row>
    <row r="6" spans="1:14" ht="15.75" x14ac:dyDescent="0.25">
      <c r="A6" s="40" t="s">
        <v>13</v>
      </c>
      <c r="B6" s="35">
        <v>18240.94999999999</v>
      </c>
      <c r="C6" s="35">
        <v>4305.25</v>
      </c>
      <c r="D6" s="59">
        <v>-1413.2169999999896</v>
      </c>
      <c r="E6" s="35">
        <v>24024.989999999991</v>
      </c>
      <c r="F6" s="35">
        <v>4199.0599999999977</v>
      </c>
      <c r="G6" s="59">
        <v>-16400.09</v>
      </c>
      <c r="H6" s="35">
        <v>4603.6399999999994</v>
      </c>
      <c r="I6" s="35">
        <v>-726.36000000000058</v>
      </c>
      <c r="J6" s="59">
        <v>-39275.78</v>
      </c>
      <c r="K6" s="72"/>
      <c r="N6" s="31"/>
    </row>
    <row r="7" spans="1:14" ht="15.75" x14ac:dyDescent="0.25">
      <c r="A7" s="41" t="s">
        <v>30</v>
      </c>
      <c r="B7" s="42">
        <v>84647.920000000013</v>
      </c>
      <c r="C7" s="48">
        <v>89131.970000000016</v>
      </c>
      <c r="D7" s="48">
        <v>91139.3</v>
      </c>
      <c r="E7" s="48">
        <v>97988.860000000015</v>
      </c>
      <c r="F7" s="42">
        <v>91209.700000000012</v>
      </c>
      <c r="G7" s="42">
        <v>96168.680000000008</v>
      </c>
      <c r="H7" s="42">
        <v>105623.15000000001</v>
      </c>
      <c r="I7" s="42">
        <v>102843.47000000002</v>
      </c>
      <c r="J7" s="42">
        <v>113730.61000000002</v>
      </c>
      <c r="K7" s="72"/>
      <c r="N7" s="31"/>
    </row>
    <row r="8" spans="1:14" x14ac:dyDescent="0.25">
      <c r="C8" s="50"/>
      <c r="D8" s="50"/>
      <c r="E8" s="50"/>
      <c r="F8" s="29"/>
      <c r="G8" s="29"/>
      <c r="H8" s="29"/>
      <c r="I8" s="29"/>
      <c r="J8" s="29"/>
      <c r="K8" s="29"/>
      <c r="L8" s="29"/>
    </row>
    <row r="9" spans="1:14" ht="15.75" x14ac:dyDescent="0.25">
      <c r="A9" s="36" t="s">
        <v>29</v>
      </c>
      <c r="B9" s="37" t="s">
        <v>32</v>
      </c>
      <c r="C9" s="37" t="s">
        <v>42</v>
      </c>
      <c r="D9" s="37" t="s">
        <v>44</v>
      </c>
      <c r="E9" s="51" t="s">
        <v>16</v>
      </c>
      <c r="N9" s="28"/>
    </row>
    <row r="10" spans="1:14" ht="15.75" x14ac:dyDescent="0.25">
      <c r="A10" s="38" t="s">
        <v>8</v>
      </c>
      <c r="B10" s="43">
        <v>90050.54</v>
      </c>
      <c r="C10" s="73">
        <v>81972.789999999994</v>
      </c>
      <c r="D10" s="73">
        <v>357203.65</v>
      </c>
      <c r="E10" s="91">
        <f>(D10-C10)/C10</f>
        <v>3.3575880484243621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5.75" x14ac:dyDescent="0.25">
      <c r="A11" s="39" t="s">
        <v>9</v>
      </c>
      <c r="B11" s="34">
        <v>75633.990000000005</v>
      </c>
      <c r="C11" s="74">
        <v>80202.680000000008</v>
      </c>
      <c r="D11" s="74">
        <v>78501.210000000021</v>
      </c>
      <c r="E11" s="92">
        <f>(D11-C11)/C11</f>
        <v>-2.1214627740618972E-2</v>
      </c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.75" x14ac:dyDescent="0.25">
      <c r="A12" s="40" t="s">
        <v>13</v>
      </c>
      <c r="B12" s="35">
        <v>14416.549999999988</v>
      </c>
      <c r="C12" s="75">
        <v>1770.109999999986</v>
      </c>
      <c r="D12" s="75">
        <v>278702.44</v>
      </c>
      <c r="E12" s="93">
        <f>(D12-C12)/C12</f>
        <v>156.44922066990313</v>
      </c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x14ac:dyDescent="0.25">
      <c r="A13" s="41" t="s">
        <v>30</v>
      </c>
      <c r="B13" s="42">
        <v>112115.7714</v>
      </c>
      <c r="C13" s="76">
        <v>120921.25000000001</v>
      </c>
      <c r="D13" s="76">
        <v>110083.34</v>
      </c>
      <c r="E13" s="94">
        <f>(D13-C13)/C13</f>
        <v>-8.9627836298417501E-2</v>
      </c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" customHeight="1" x14ac:dyDescent="0.25">
      <c r="A14" s="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1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4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25">
      <c r="A18" s="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workbookViewId="0">
      <selection activeCell="P14" sqref="P14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  <col min="7" max="7" width="14.7109375" customWidth="1"/>
    <col min="8" max="8" width="9.140625" customWidth="1"/>
    <col min="9" max="9" width="14.7109375" customWidth="1"/>
    <col min="10" max="10" width="9.140625" customWidth="1"/>
    <col min="11" max="11" width="14.7109375" style="1" customWidth="1"/>
    <col min="12" max="12" width="9.140625" style="1" customWidth="1"/>
    <col min="13" max="13" width="14.7109375" style="1" customWidth="1"/>
    <col min="14" max="14" width="9.140625" style="1" customWidth="1"/>
    <col min="15" max="15" width="14.7109375" customWidth="1"/>
  </cols>
  <sheetData>
    <row r="1" spans="1:16" s="1" customFormat="1" x14ac:dyDescent="0.25"/>
    <row r="2" spans="1:16" ht="18.75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7.25" x14ac:dyDescent="0.3">
      <c r="A3" s="88" t="s">
        <v>43</v>
      </c>
      <c r="B3" s="88"/>
      <c r="C3" s="88" t="s">
        <v>32</v>
      </c>
      <c r="D3" s="89"/>
      <c r="E3" s="88" t="s">
        <v>42</v>
      </c>
      <c r="F3" s="89"/>
      <c r="G3" s="88" t="s">
        <v>44</v>
      </c>
      <c r="H3" s="89"/>
      <c r="I3" s="88" t="s">
        <v>40</v>
      </c>
      <c r="J3" s="89"/>
      <c r="K3" s="88" t="s">
        <v>48</v>
      </c>
      <c r="L3" s="89"/>
      <c r="M3" s="88" t="s">
        <v>49</v>
      </c>
      <c r="N3" s="89"/>
      <c r="O3" s="88" t="s">
        <v>52</v>
      </c>
      <c r="P3" s="89"/>
    </row>
    <row r="4" spans="1:16" x14ac:dyDescent="0.25">
      <c r="A4" s="57" t="s">
        <v>34</v>
      </c>
      <c r="B4" s="58" t="s">
        <v>36</v>
      </c>
      <c r="C4" s="56" t="s">
        <v>37</v>
      </c>
      <c r="D4" s="56" t="s">
        <v>16</v>
      </c>
      <c r="E4" s="56" t="s">
        <v>37</v>
      </c>
      <c r="F4" s="56" t="s">
        <v>16</v>
      </c>
      <c r="G4" s="56" t="s">
        <v>37</v>
      </c>
      <c r="H4" s="56" t="s">
        <v>16</v>
      </c>
      <c r="I4" s="56" t="s">
        <v>37</v>
      </c>
      <c r="J4" s="56" t="s">
        <v>16</v>
      </c>
      <c r="K4" s="56" t="s">
        <v>37</v>
      </c>
      <c r="L4" s="56" t="s">
        <v>16</v>
      </c>
      <c r="M4" s="56" t="s">
        <v>37</v>
      </c>
      <c r="N4" s="56" t="s">
        <v>16</v>
      </c>
      <c r="O4" s="56" t="s">
        <v>37</v>
      </c>
      <c r="P4" s="56" t="s">
        <v>16</v>
      </c>
    </row>
    <row r="5" spans="1:16" x14ac:dyDescent="0.25">
      <c r="A5" s="52" t="s">
        <v>39</v>
      </c>
      <c r="B5" s="53">
        <v>67020</v>
      </c>
      <c r="C5" s="18">
        <v>90362.249999999985</v>
      </c>
      <c r="D5" s="20">
        <f>(C5-B5)/B5</f>
        <v>0.34828782452999085</v>
      </c>
      <c r="E5" s="18">
        <v>82098.09</v>
      </c>
      <c r="F5" s="20">
        <f>(E5-B5)/B5</f>
        <v>0.2249789615040286</v>
      </c>
      <c r="G5" s="18">
        <v>80691.709999999992</v>
      </c>
      <c r="H5" s="20">
        <f>(G5-B5)/B5</f>
        <v>0.20399447925992228</v>
      </c>
      <c r="I5" s="18">
        <v>79220.78</v>
      </c>
      <c r="J5" s="20">
        <f>(I5-B5)/B5</f>
        <v>0.18204685168606385</v>
      </c>
      <c r="K5" s="18">
        <v>76083.240000000005</v>
      </c>
      <c r="L5" s="20">
        <f>(K5-B5)/B5</f>
        <v>0.13523187108325882</v>
      </c>
      <c r="M5" s="18">
        <v>82053.009999999995</v>
      </c>
      <c r="N5" s="20">
        <f>(M5-B5)/B5</f>
        <v>0.22430632646971047</v>
      </c>
      <c r="O5" s="18">
        <v>92239.76</v>
      </c>
      <c r="P5" s="20">
        <f>(O5-B5)/B5</f>
        <v>0.37630199940316317</v>
      </c>
    </row>
    <row r="6" spans="1:16" ht="6" customHeight="1" x14ac:dyDescent="0.25">
      <c r="A6" s="54"/>
      <c r="B6" s="54"/>
      <c r="C6" s="19"/>
      <c r="D6" s="19"/>
      <c r="E6" s="19"/>
      <c r="F6" s="18"/>
      <c r="G6" s="19"/>
      <c r="H6" s="18"/>
      <c r="I6" s="19"/>
      <c r="J6" s="18"/>
      <c r="K6" s="19"/>
      <c r="L6" s="18"/>
      <c r="M6" s="19"/>
      <c r="N6" s="18"/>
      <c r="O6" s="19"/>
      <c r="P6" s="18"/>
    </row>
    <row r="7" spans="1:16" x14ac:dyDescent="0.25">
      <c r="A7" s="57" t="s">
        <v>18</v>
      </c>
      <c r="B7" s="58" t="s">
        <v>36</v>
      </c>
      <c r="C7" s="56" t="s">
        <v>38</v>
      </c>
      <c r="D7" s="56" t="s">
        <v>16</v>
      </c>
      <c r="E7" s="56" t="s">
        <v>38</v>
      </c>
      <c r="F7" s="56" t="s">
        <v>16</v>
      </c>
      <c r="G7" s="56" t="s">
        <v>38</v>
      </c>
      <c r="H7" s="56" t="s">
        <v>16</v>
      </c>
      <c r="I7" s="56" t="s">
        <v>38</v>
      </c>
      <c r="J7" s="56" t="s">
        <v>16</v>
      </c>
      <c r="K7" s="55" t="s">
        <v>38</v>
      </c>
      <c r="L7" s="56" t="s">
        <v>16</v>
      </c>
      <c r="M7" s="55" t="s">
        <v>38</v>
      </c>
      <c r="N7" s="56" t="s">
        <v>16</v>
      </c>
      <c r="O7" s="55" t="s">
        <v>38</v>
      </c>
      <c r="P7" s="56" t="s">
        <v>16</v>
      </c>
    </row>
    <row r="8" spans="1:16" x14ac:dyDescent="0.25">
      <c r="A8" s="52" t="s">
        <v>35</v>
      </c>
      <c r="B8" s="53">
        <v>55103</v>
      </c>
      <c r="C8" s="18">
        <v>55569.98000000001</v>
      </c>
      <c r="D8" s="21">
        <f>(C8-B8)/B8</f>
        <v>8.4746747001072618E-3</v>
      </c>
      <c r="E8" s="18">
        <v>61499.44</v>
      </c>
      <c r="F8" s="21">
        <f>(E8-B8)/B8</f>
        <v>0.11608152006242858</v>
      </c>
      <c r="G8" s="18">
        <v>71918.26999999999</v>
      </c>
      <c r="H8" s="21">
        <f>(G8-B8)/B8</f>
        <v>0.30516069905449777</v>
      </c>
      <c r="I8" s="18">
        <v>60979.830000000009</v>
      </c>
      <c r="J8" s="21">
        <f>(I8-B8)/B8</f>
        <v>0.10665172495145471</v>
      </c>
      <c r="K8" s="18">
        <v>71777.990000000005</v>
      </c>
      <c r="L8" s="21">
        <f>(K8-B8)/B8</f>
        <v>0.30261492114766902</v>
      </c>
      <c r="M8" s="18">
        <v>83466.226999999999</v>
      </c>
      <c r="N8" s="21">
        <f>(M8-B8)/B8</f>
        <v>0.51473108542184631</v>
      </c>
      <c r="O8" s="18">
        <v>68214.77</v>
      </c>
      <c r="P8" s="21">
        <f>(O8-B8)/B8</f>
        <v>0.23795020234832956</v>
      </c>
    </row>
    <row r="9" spans="1:16" x14ac:dyDescent="0.25">
      <c r="A9" s="15"/>
      <c r="B9" s="47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7"/>
    </row>
    <row r="11" spans="1:16" ht="17.25" x14ac:dyDescent="0.3">
      <c r="A11" s="88" t="s">
        <v>54</v>
      </c>
      <c r="B11" s="89"/>
      <c r="C11" s="88" t="s">
        <v>55</v>
      </c>
      <c r="D11" s="89"/>
      <c r="E11" s="88" t="s">
        <v>56</v>
      </c>
      <c r="F11" s="89"/>
      <c r="G11" s="88" t="s">
        <v>57</v>
      </c>
      <c r="H11" s="89"/>
      <c r="I11" s="88" t="s">
        <v>58</v>
      </c>
      <c r="J11" s="89"/>
      <c r="K11" s="88" t="s">
        <v>32</v>
      </c>
      <c r="L11" s="89"/>
      <c r="M11" s="88" t="s">
        <v>42</v>
      </c>
      <c r="N11" s="89"/>
      <c r="O11" s="88" t="s">
        <v>44</v>
      </c>
      <c r="P11" s="89"/>
    </row>
    <row r="12" spans="1:16" x14ac:dyDescent="0.25">
      <c r="A12" s="56" t="s">
        <v>37</v>
      </c>
      <c r="B12" s="56" t="s">
        <v>16</v>
      </c>
      <c r="C12" s="56" t="s">
        <v>37</v>
      </c>
      <c r="D12" s="56" t="s">
        <v>16</v>
      </c>
      <c r="E12" s="56" t="s">
        <v>37</v>
      </c>
      <c r="F12" s="56" t="s">
        <v>16</v>
      </c>
      <c r="G12" s="56" t="s">
        <v>37</v>
      </c>
      <c r="H12" s="56" t="s">
        <v>16</v>
      </c>
      <c r="I12" s="56" t="s">
        <v>37</v>
      </c>
      <c r="J12" s="56" t="s">
        <v>16</v>
      </c>
      <c r="K12" s="56" t="s">
        <v>37</v>
      </c>
      <c r="L12" s="56" t="s">
        <v>16</v>
      </c>
      <c r="M12" s="56" t="s">
        <v>37</v>
      </c>
      <c r="N12" s="56" t="s">
        <v>16</v>
      </c>
      <c r="O12" s="56" t="s">
        <v>37</v>
      </c>
      <c r="P12" s="56" t="s">
        <v>16</v>
      </c>
    </row>
    <row r="13" spans="1:16" x14ac:dyDescent="0.25">
      <c r="A13" s="18">
        <v>93193.5</v>
      </c>
      <c r="B13" s="20">
        <f>(A13-B5)/B5</f>
        <v>0.39053267681289167</v>
      </c>
      <c r="C13" s="18">
        <v>85777.040000000008</v>
      </c>
      <c r="D13" s="20">
        <f>(C13-B5)/B5</f>
        <v>0.27987227693225913</v>
      </c>
      <c r="E13" s="18">
        <v>87776.86</v>
      </c>
      <c r="F13" s="20">
        <f>(E13-B5)/B5</f>
        <v>0.30971142942405255</v>
      </c>
      <c r="G13" s="18">
        <v>97298.82</v>
      </c>
      <c r="H13" s="20">
        <f>(G13-B5)/B5</f>
        <v>0.45178782452999117</v>
      </c>
      <c r="I13" s="18">
        <v>84682.959999999992</v>
      </c>
      <c r="J13" s="20">
        <f>(I13-B5)/B5</f>
        <v>0.26354759773202019</v>
      </c>
      <c r="K13" s="18">
        <v>90050.54</v>
      </c>
      <c r="L13" s="20">
        <f>(K13-B5)/B5</f>
        <v>0.34363682482840935</v>
      </c>
      <c r="M13" s="18">
        <v>81972.789999999994</v>
      </c>
      <c r="N13" s="20">
        <f>(M13-B5)/B5</f>
        <v>0.22310937033721268</v>
      </c>
      <c r="O13" s="18">
        <v>357203.65</v>
      </c>
      <c r="P13" s="20">
        <f>(O13-B5)/B5</f>
        <v>4.3298067740972845</v>
      </c>
    </row>
    <row r="14" spans="1:16" ht="6" customHeight="1" x14ac:dyDescent="0.25">
      <c r="A14" s="19"/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</row>
    <row r="15" spans="1:16" x14ac:dyDescent="0.25">
      <c r="A15" s="55" t="s">
        <v>38</v>
      </c>
      <c r="B15" s="56" t="s">
        <v>16</v>
      </c>
      <c r="C15" s="55" t="s">
        <v>38</v>
      </c>
      <c r="D15" s="56" t="s">
        <v>16</v>
      </c>
      <c r="E15" s="55" t="s">
        <v>38</v>
      </c>
      <c r="F15" s="56" t="s">
        <v>16</v>
      </c>
      <c r="G15" s="55" t="s">
        <v>38</v>
      </c>
      <c r="H15" s="56" t="s">
        <v>16</v>
      </c>
      <c r="I15" s="55" t="s">
        <v>38</v>
      </c>
      <c r="J15" s="56" t="s">
        <v>16</v>
      </c>
      <c r="K15" s="55" t="s">
        <v>38</v>
      </c>
      <c r="L15" s="56" t="s">
        <v>16</v>
      </c>
      <c r="M15" s="55" t="s">
        <v>38</v>
      </c>
      <c r="N15" s="56" t="s">
        <v>16</v>
      </c>
      <c r="O15" s="55" t="s">
        <v>38</v>
      </c>
      <c r="P15" s="56" t="s">
        <v>16</v>
      </c>
    </row>
    <row r="16" spans="1:16" x14ac:dyDescent="0.25">
      <c r="A16" s="18">
        <v>88994.44</v>
      </c>
      <c r="B16" s="20">
        <f>(A16-B8)/B8</f>
        <v>0.61505616754078729</v>
      </c>
      <c r="C16" s="18">
        <v>102177.13</v>
      </c>
      <c r="D16" s="20">
        <f>(C16-B8)/B8</f>
        <v>0.8542934141516797</v>
      </c>
      <c r="E16" s="18">
        <v>83173.22</v>
      </c>
      <c r="F16" s="20">
        <f>(E16-B8)/B8</f>
        <v>0.50941364354027918</v>
      </c>
      <c r="G16" s="18">
        <v>98025.180000000008</v>
      </c>
      <c r="H16" s="20">
        <f>(G16-B8)/B8</f>
        <v>0.77894452207683806</v>
      </c>
      <c r="I16" s="18">
        <v>123958.73999999999</v>
      </c>
      <c r="J16" s="20">
        <f>(I16-B8)/B8</f>
        <v>1.2495824183801243</v>
      </c>
      <c r="K16" s="18">
        <v>75633.990000000005</v>
      </c>
      <c r="L16" s="20">
        <f>(K16-B8)/B8</f>
        <v>0.37259296227065686</v>
      </c>
      <c r="M16" s="18">
        <v>80202.680000000008</v>
      </c>
      <c r="N16" s="20">
        <f>(M16-B8)/B8</f>
        <v>0.45550478195379573</v>
      </c>
      <c r="O16" s="18">
        <v>78501.210000000021</v>
      </c>
      <c r="P16" s="20">
        <f>(O16-B8)/B8</f>
        <v>0.42462678982995516</v>
      </c>
    </row>
    <row r="17" spans="1:1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</sheetData>
  <mergeCells count="17">
    <mergeCell ref="O11:P11"/>
    <mergeCell ref="C11:D11"/>
    <mergeCell ref="A2:P2"/>
    <mergeCell ref="O3:P3"/>
    <mergeCell ref="M3:N3"/>
    <mergeCell ref="K3:L3"/>
    <mergeCell ref="I3:J3"/>
    <mergeCell ref="A3:B3"/>
    <mergeCell ref="C3:D3"/>
    <mergeCell ref="E3:F3"/>
    <mergeCell ref="G3:H3"/>
    <mergeCell ref="E11:F11"/>
    <mergeCell ref="A11:B11"/>
    <mergeCell ref="G11:H11"/>
    <mergeCell ref="I11:J11"/>
    <mergeCell ref="K11:L11"/>
    <mergeCell ref="M11:N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workbookViewId="0">
      <selection activeCell="A43" sqref="A43"/>
    </sheetView>
  </sheetViews>
  <sheetFormatPr defaultRowHeight="15" x14ac:dyDescent="0.25"/>
  <cols>
    <col min="1" max="1" width="21.7109375" customWidth="1"/>
    <col min="2" max="2" width="10.5703125" customWidth="1"/>
    <col min="3" max="7" width="10.5703125" style="1" customWidth="1"/>
    <col min="8" max="8" width="10" style="2" bestFit="1" customWidth="1"/>
    <col min="9" max="9" width="11.7109375" style="2" bestFit="1" customWidth="1"/>
    <col min="10" max="10" width="11.7109375" style="2" customWidth="1"/>
    <col min="12" max="12" width="10.5703125" style="1" bestFit="1" customWidth="1"/>
    <col min="13" max="13" width="10.5703125" style="1" customWidth="1"/>
  </cols>
  <sheetData>
    <row r="1" spans="1:15" x14ac:dyDescent="0.25">
      <c r="C1" s="46"/>
      <c r="D1" s="2"/>
      <c r="E1" s="2"/>
      <c r="F1" s="2"/>
      <c r="G1" s="2"/>
    </row>
    <row r="2" spans="1:15" x14ac:dyDescent="0.25">
      <c r="A2" s="6" t="s">
        <v>20</v>
      </c>
      <c r="B2" s="22" t="s">
        <v>40</v>
      </c>
      <c r="C2" s="44" t="s">
        <v>48</v>
      </c>
      <c r="D2" s="22" t="s">
        <v>49</v>
      </c>
      <c r="E2" s="22" t="s">
        <v>52</v>
      </c>
      <c r="F2" s="63" t="s">
        <v>54</v>
      </c>
      <c r="G2" s="63" t="s">
        <v>55</v>
      </c>
      <c r="H2" s="63" t="s">
        <v>56</v>
      </c>
      <c r="I2" s="63" t="s">
        <v>57</v>
      </c>
      <c r="J2" s="63" t="s">
        <v>58</v>
      </c>
      <c r="K2" s="63" t="s">
        <v>32</v>
      </c>
      <c r="L2" s="63" t="s">
        <v>42</v>
      </c>
      <c r="M2" s="63" t="s">
        <v>44</v>
      </c>
      <c r="N2" s="68" t="s">
        <v>16</v>
      </c>
    </row>
    <row r="3" spans="1:15" ht="15.75" x14ac:dyDescent="0.25">
      <c r="A3" s="26" t="s">
        <v>21</v>
      </c>
      <c r="B3" s="24">
        <v>268</v>
      </c>
      <c r="C3" s="23">
        <v>268</v>
      </c>
      <c r="D3" s="23">
        <v>267</v>
      </c>
      <c r="E3" s="23">
        <v>267</v>
      </c>
      <c r="F3" s="23">
        <v>264</v>
      </c>
      <c r="G3" s="23">
        <v>264</v>
      </c>
      <c r="H3" s="23">
        <v>265</v>
      </c>
      <c r="I3" s="23">
        <v>265</v>
      </c>
      <c r="J3" s="23">
        <v>265</v>
      </c>
      <c r="K3" s="23">
        <v>272</v>
      </c>
      <c r="L3" s="23">
        <v>272</v>
      </c>
      <c r="M3" s="23">
        <v>268</v>
      </c>
      <c r="N3" s="66">
        <f>(M3-L3)/L3</f>
        <v>-1.4705882352941176E-2</v>
      </c>
      <c r="O3" s="31"/>
    </row>
    <row r="4" spans="1:15" ht="15.75" x14ac:dyDescent="0.25">
      <c r="A4" s="8" t="s">
        <v>22</v>
      </c>
      <c r="B4" s="25">
        <v>41</v>
      </c>
      <c r="C4" s="25">
        <v>41</v>
      </c>
      <c r="D4" s="25">
        <v>40</v>
      </c>
      <c r="E4" s="25">
        <v>40</v>
      </c>
      <c r="F4" s="25">
        <v>40</v>
      </c>
      <c r="G4" s="25">
        <v>40</v>
      </c>
      <c r="H4" s="25">
        <v>40</v>
      </c>
      <c r="I4" s="25">
        <v>40</v>
      </c>
      <c r="J4" s="25">
        <v>40</v>
      </c>
      <c r="K4" s="25">
        <v>40</v>
      </c>
      <c r="L4" s="25">
        <v>40</v>
      </c>
      <c r="M4" s="25">
        <v>40</v>
      </c>
      <c r="N4" s="69" t="s">
        <v>53</v>
      </c>
    </row>
    <row r="5" spans="1:15" ht="15.75" x14ac:dyDescent="0.25">
      <c r="A5" s="7" t="s">
        <v>23</v>
      </c>
      <c r="B5" s="23">
        <v>39</v>
      </c>
      <c r="C5" s="23">
        <v>39</v>
      </c>
      <c r="D5" s="23">
        <v>39</v>
      </c>
      <c r="E5" s="23">
        <v>39</v>
      </c>
      <c r="F5" s="23">
        <v>39</v>
      </c>
      <c r="G5" s="23">
        <v>39</v>
      </c>
      <c r="H5" s="23">
        <v>40</v>
      </c>
      <c r="I5" s="23">
        <v>40</v>
      </c>
      <c r="J5" s="23">
        <v>41</v>
      </c>
      <c r="K5" s="23">
        <v>41</v>
      </c>
      <c r="L5" s="23">
        <v>40</v>
      </c>
      <c r="M5" s="23">
        <v>40</v>
      </c>
      <c r="N5" s="70" t="s">
        <v>53</v>
      </c>
    </row>
    <row r="6" spans="1:15" ht="15.75" x14ac:dyDescent="0.25">
      <c r="A6" s="9" t="s">
        <v>24</v>
      </c>
      <c r="B6" s="27">
        <f>SUM(B3:B5)</f>
        <v>348</v>
      </c>
      <c r="C6" s="27">
        <f>SUM(C3:C5)</f>
        <v>348</v>
      </c>
      <c r="D6" s="27">
        <f>SUM(D3:D5)</f>
        <v>346</v>
      </c>
      <c r="E6" s="27">
        <f>SUM(E3:E5)</f>
        <v>346</v>
      </c>
      <c r="F6" s="27">
        <f>SUM(F3:F5)</f>
        <v>343</v>
      </c>
      <c r="G6" s="27">
        <f t="shared" ref="G6" si="0">SUM(G3:G5)</f>
        <v>343</v>
      </c>
      <c r="H6" s="27">
        <f>SUM(H3:H5)</f>
        <v>345</v>
      </c>
      <c r="I6" s="27">
        <f>SUM(I3:I5)</f>
        <v>345</v>
      </c>
      <c r="J6" s="27">
        <f>SUM(J3:J5)</f>
        <v>346</v>
      </c>
      <c r="K6" s="27">
        <f>SUM(K3:K5)</f>
        <v>353</v>
      </c>
      <c r="L6" s="27">
        <f>SUM(L3:L5)</f>
        <v>352</v>
      </c>
      <c r="M6" s="27">
        <f t="shared" ref="M6" si="1">SUM(M3:M5)</f>
        <v>348</v>
      </c>
      <c r="N6" s="71">
        <f>(M6-L6)/L6</f>
        <v>-1.1363636363636364E-2</v>
      </c>
    </row>
    <row r="59" spans="1:1" x14ac:dyDescent="0.25">
      <c r="A59" t="s">
        <v>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</cp:lastModifiedBy>
  <cp:lastPrinted>2023-03-22T17:16:23Z</cp:lastPrinted>
  <dcterms:created xsi:type="dcterms:W3CDTF">2022-05-17T12:17:54Z</dcterms:created>
  <dcterms:modified xsi:type="dcterms:W3CDTF">2024-04-15T14:26:06Z</dcterms:modified>
</cp:coreProperties>
</file>